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Appropriate metric units" sheetId="1" r:id="rId1"/>
    <sheet name="Appropriate estimates" sheetId="5" r:id="rId2"/>
    <sheet name="Mass Length Capacity conversion" sheetId="4" r:id="rId3"/>
    <sheet name="Area Volume conversion" sheetId="3" r:id="rId4"/>
    <sheet name="Printable worksheet" sheetId="6" r:id="rId5"/>
  </sheets>
  <calcPr calcId="145621"/>
</workbook>
</file>

<file path=xl/calcChain.xml><?xml version="1.0" encoding="utf-8"?>
<calcChain xmlns="http://schemas.openxmlformats.org/spreadsheetml/2006/main">
  <c r="G14" i="6" l="1"/>
  <c r="E10" i="6"/>
  <c r="B11" i="5"/>
  <c r="B10" i="5"/>
  <c r="J15" i="5" s="1"/>
  <c r="B9" i="5"/>
  <c r="C9" i="3"/>
  <c r="B8" i="3"/>
  <c r="C8" i="3" s="1"/>
  <c r="B10" i="3"/>
  <c r="C10" i="3" s="1"/>
  <c r="B11" i="3"/>
  <c r="C9" i="4"/>
  <c r="B11" i="4"/>
  <c r="B8" i="4"/>
  <c r="B9" i="4" s="1"/>
  <c r="B10" i="1"/>
  <c r="B15" i="1" s="1"/>
  <c r="B9" i="1"/>
  <c r="A3" i="1" s="1"/>
  <c r="F2" i="6" s="1"/>
  <c r="C7" i="5" l="1"/>
  <c r="K20" i="5"/>
  <c r="I20" i="5"/>
  <c r="G20" i="5"/>
  <c r="E20" i="5"/>
  <c r="C20" i="5"/>
  <c r="J20" i="5"/>
  <c r="H20" i="5"/>
  <c r="F20" i="5"/>
  <c r="D20" i="5"/>
  <c r="B20" i="5"/>
  <c r="H5" i="5"/>
  <c r="I8" i="6" s="1"/>
  <c r="F5" i="5"/>
  <c r="G8" i="6" s="1"/>
  <c r="D5" i="5"/>
  <c r="E8" i="6" s="1"/>
  <c r="B5" i="5"/>
  <c r="C8" i="6" s="1"/>
  <c r="A3" i="5"/>
  <c r="G6" i="6" s="1"/>
  <c r="C15" i="5"/>
  <c r="E15" i="5"/>
  <c r="G15" i="5"/>
  <c r="I15" i="5"/>
  <c r="K15" i="5"/>
  <c r="D10" i="3"/>
  <c r="B5" i="3" s="1"/>
  <c r="D16" i="6" s="1"/>
  <c r="B15" i="5"/>
  <c r="D15" i="5"/>
  <c r="F15" i="5"/>
  <c r="H15" i="5"/>
  <c r="F3" i="3"/>
  <c r="H14" i="6" s="1"/>
  <c r="G3" i="3"/>
  <c r="I14" i="6" s="1"/>
  <c r="C3" i="3"/>
  <c r="E14" i="6" s="1"/>
  <c r="D3" i="3"/>
  <c r="F14" i="6" s="1"/>
  <c r="B10" i="4"/>
  <c r="C10" i="4" s="1"/>
  <c r="G3" i="4" s="1"/>
  <c r="F10" i="6" s="1"/>
  <c r="B5" i="1"/>
  <c r="D4" i="6" s="1"/>
  <c r="K15" i="1"/>
  <c r="I15" i="1"/>
  <c r="G15" i="1"/>
  <c r="E15" i="1"/>
  <c r="C15" i="1"/>
  <c r="J15" i="1"/>
  <c r="H15" i="1"/>
  <c r="F15" i="1"/>
  <c r="D15" i="1"/>
  <c r="B7" i="5" l="1"/>
  <c r="G5" i="5" s="1"/>
  <c r="H8" i="6" s="1"/>
  <c r="E3" i="5"/>
  <c r="I6" i="6" s="1"/>
  <c r="A3" i="3"/>
  <c r="C3" i="4"/>
  <c r="D10" i="6" s="1"/>
  <c r="D10" i="4"/>
  <c r="D3" i="1"/>
  <c r="C14" i="6" l="1"/>
  <c r="H2" i="6"/>
  <c r="C5" i="5"/>
  <c r="D8" i="6" s="1"/>
  <c r="E5" i="5"/>
  <c r="F8" i="6" s="1"/>
  <c r="A5" i="5"/>
  <c r="B8" i="6" s="1"/>
  <c r="A3" i="4"/>
  <c r="B5" i="4"/>
  <c r="D12" i="6" s="1"/>
  <c r="C10" i="6" l="1"/>
</calcChain>
</file>

<file path=xl/sharedStrings.xml><?xml version="1.0" encoding="utf-8"?>
<sst xmlns="http://schemas.openxmlformats.org/spreadsheetml/2006/main" count="161" uniqueCount="95">
  <si>
    <t>distance from</t>
  </si>
  <si>
    <t>area of</t>
  </si>
  <si>
    <t>volume of</t>
  </si>
  <si>
    <t>km</t>
  </si>
  <si>
    <t>litres</t>
  </si>
  <si>
    <t>kg</t>
  </si>
  <si>
    <t>weight of</t>
  </si>
  <si>
    <t>g</t>
  </si>
  <si>
    <t>m</t>
  </si>
  <si>
    <t>height of</t>
  </si>
  <si>
    <t>length of</t>
  </si>
  <si>
    <t>capacity of</t>
  </si>
  <si>
    <t>Column choice</t>
  </si>
  <si>
    <t>Row choice</t>
  </si>
  <si>
    <t>Which metric unit is best used to measure the</t>
  </si>
  <si>
    <t>the cover of a book?</t>
  </si>
  <si>
    <t>an A4 sheet of paper?</t>
  </si>
  <si>
    <t>a tennis court?</t>
  </si>
  <si>
    <t>a football pitch?</t>
  </si>
  <si>
    <t>a hockey pitch?</t>
  </si>
  <si>
    <t>a classroom floor?</t>
  </si>
  <si>
    <t>water used for a shower?</t>
  </si>
  <si>
    <t>water in a bath?</t>
  </si>
  <si>
    <t>medicine on a teaspoon?</t>
  </si>
  <si>
    <t>tea in a cup?</t>
  </si>
  <si>
    <t>a man?</t>
  </si>
  <si>
    <t>a woman?</t>
  </si>
  <si>
    <t>a horse?</t>
  </si>
  <si>
    <t>a large dog?</t>
  </si>
  <si>
    <t>a piece of toast?</t>
  </si>
  <si>
    <t>a pen?</t>
  </si>
  <si>
    <t>a building?</t>
  </si>
  <si>
    <t>a double-decker bus?</t>
  </si>
  <si>
    <t>a classroom?</t>
  </si>
  <si>
    <t>a swimming pool?</t>
  </si>
  <si>
    <t>a bucket?</t>
  </si>
  <si>
    <t>the fuel tank of a car?</t>
  </si>
  <si>
    <t>Ans:</t>
  </si>
  <si>
    <r>
      <t>cm</t>
    </r>
    <r>
      <rPr>
        <vertAlign val="superscript"/>
        <sz val="28"/>
        <color theme="1"/>
        <rFont val="Calibri"/>
        <family val="2"/>
        <scheme val="minor"/>
      </rPr>
      <t>2</t>
    </r>
  </si>
  <si>
    <r>
      <t>m</t>
    </r>
    <r>
      <rPr>
        <vertAlign val="superscript"/>
        <sz val="28"/>
        <color theme="1"/>
        <rFont val="Calibri"/>
        <family val="2"/>
        <scheme val="minor"/>
      </rPr>
      <t>2</t>
    </r>
  </si>
  <si>
    <r>
      <t>cm</t>
    </r>
    <r>
      <rPr>
        <vertAlign val="superscript"/>
        <sz val="28"/>
        <color theme="1"/>
        <rFont val="Calibri"/>
        <family val="2"/>
        <scheme val="minor"/>
      </rPr>
      <t>3</t>
    </r>
  </si>
  <si>
    <t>Mass</t>
  </si>
  <si>
    <t>Length</t>
  </si>
  <si>
    <t>Capacity</t>
  </si>
  <si>
    <t>mm</t>
  </si>
  <si>
    <t>cm</t>
  </si>
  <si>
    <t>ml</t>
  </si>
  <si>
    <t>cl</t>
  </si>
  <si>
    <t>Quantity</t>
  </si>
  <si>
    <t>tonnes</t>
  </si>
  <si>
    <t>Convert</t>
  </si>
  <si>
    <t>to</t>
  </si>
  <si>
    <t>Base unit</t>
  </si>
  <si>
    <t>Derived unit</t>
  </si>
  <si>
    <t>Which way?</t>
  </si>
  <si>
    <t>Choose the quantity that is the appropriate estimate for</t>
  </si>
  <si>
    <t>the distance from</t>
  </si>
  <si>
    <t>the area of</t>
  </si>
  <si>
    <t>the volume of</t>
  </si>
  <si>
    <t>the weight of</t>
  </si>
  <si>
    <t>the height of</t>
  </si>
  <si>
    <t>the length of</t>
  </si>
  <si>
    <t>the capacity of</t>
  </si>
  <si>
    <t>the cover of a book.</t>
  </si>
  <si>
    <t>a tennis court.</t>
  </si>
  <si>
    <t>water used for a shower.</t>
  </si>
  <si>
    <t>medicine on a teaspoon.</t>
  </si>
  <si>
    <t>a man.</t>
  </si>
  <si>
    <t>a piece of toast.</t>
  </si>
  <si>
    <t>a football pitch.</t>
  </si>
  <si>
    <t>a bucket.</t>
  </si>
  <si>
    <t>an A4 sheet of paper.</t>
  </si>
  <si>
    <t>water in a bath.</t>
  </si>
  <si>
    <t>tea in a cup.</t>
  </si>
  <si>
    <t>a woman.</t>
  </si>
  <si>
    <t>a pen.</t>
  </si>
  <si>
    <t>a double-decker bus.</t>
  </si>
  <si>
    <t>a hockey pitch.</t>
  </si>
  <si>
    <t>the fuel tank of a car.</t>
  </si>
  <si>
    <t>a horse.</t>
  </si>
  <si>
    <t>a classroom.</t>
  </si>
  <si>
    <t>a classroom floor.</t>
  </si>
  <si>
    <t>a large dog.</t>
  </si>
  <si>
    <t>a swimming pool.</t>
  </si>
  <si>
    <t>London to Paris?</t>
  </si>
  <si>
    <t>Calais to Paris?</t>
  </si>
  <si>
    <t>London to Coventry?</t>
  </si>
  <si>
    <t>Cardiff to Wrexham?</t>
  </si>
  <si>
    <t>Calais to Paris.</t>
  </si>
  <si>
    <t>London to Paris.</t>
  </si>
  <si>
    <t>London to Coventry.</t>
  </si>
  <si>
    <t>Cardiff to Wrexham.</t>
  </si>
  <si>
    <t>a house.</t>
  </si>
  <si>
    <t>Correct ans</t>
  </si>
  <si>
    <t>Answer: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</si>
</sst>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vertAlign val="superscript"/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vertAlign val="superscript"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0" fillId="3" borderId="0" xfId="0" applyFont="1" applyFill="1"/>
    <xf numFmtId="0" fontId="1" fillId="3" borderId="0" xfId="0" applyFont="1" applyFill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0" fillId="4" borderId="0" xfId="0" applyFont="1" applyFill="1"/>
    <xf numFmtId="0" fontId="0" fillId="4" borderId="0" xfId="0" applyFont="1" applyFill="1" applyAlignment="1"/>
    <xf numFmtId="0" fontId="3" fillId="4" borderId="0" xfId="0" applyFont="1" applyFill="1" applyAlignment="1">
      <alignment horizontal="right"/>
    </xf>
    <xf numFmtId="0" fontId="4" fillId="4" borderId="0" xfId="0" applyFont="1" applyFill="1" applyAlignment="1">
      <alignment horizontal="left"/>
    </xf>
    <xf numFmtId="0" fontId="3" fillId="4" borderId="0" xfId="0" applyFont="1" applyFill="1" applyAlignment="1"/>
    <xf numFmtId="49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209550</xdr:rowOff>
    </xdr:from>
    <xdr:to>
      <xdr:col>18</xdr:col>
      <xdr:colOff>142444</xdr:colOff>
      <xdr:row>29</xdr:row>
      <xdr:rowOff>28069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5" y="209550"/>
          <a:ext cx="3447619" cy="4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114300</xdr:rowOff>
    </xdr:from>
    <xdr:to>
      <xdr:col>10</xdr:col>
      <xdr:colOff>971119</xdr:colOff>
      <xdr:row>32</xdr:row>
      <xdr:rowOff>18544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114300"/>
          <a:ext cx="3447619" cy="4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238125</xdr:rowOff>
    </xdr:from>
    <xdr:to>
      <xdr:col>16</xdr:col>
      <xdr:colOff>361519</xdr:colOff>
      <xdr:row>25</xdr:row>
      <xdr:rowOff>37594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238125"/>
          <a:ext cx="3447619" cy="40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342900</xdr:rowOff>
    </xdr:from>
    <xdr:to>
      <xdr:col>13</xdr:col>
      <xdr:colOff>342469</xdr:colOff>
      <xdr:row>20</xdr:row>
      <xdr:rowOff>66169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342900"/>
          <a:ext cx="3447619" cy="4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workbookViewId="0">
      <selection activeCell="M2" sqref="M2"/>
    </sheetView>
  </sheetViews>
  <sheetFormatPr defaultRowHeight="15" x14ac:dyDescent="0.25"/>
  <cols>
    <col min="1" max="1" width="16" style="2" bestFit="1" customWidth="1"/>
    <col min="2" max="7" width="9.140625" style="2" customWidth="1"/>
    <col min="8" max="16384" width="9.140625" style="2"/>
  </cols>
  <sheetData>
    <row r="1" spans="1:31" s="1" customFormat="1" ht="36" x14ac:dyDescent="0.55000000000000004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3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31" s="1" customFormat="1" ht="36" x14ac:dyDescent="0.55000000000000004">
      <c r="A3" s="27" t="str">
        <f ca="1">IF($B$9=1,B14,IF($B$9=2,C14,IF($B$9=3,D14,IF($B$9=4,E14,IF($B$9=5,F14,IF($B$9=6,G14,IF($B$9=7,H14,IF($B$9=8,I14,IF($B$9=9,J14,K14)))))))))</f>
        <v>weight of</v>
      </c>
      <c r="B3" s="27"/>
      <c r="C3" s="27"/>
      <c r="D3" s="24" t="str">
        <f ca="1">IF($B$9=1,B15,IF($B$9=2,C15,IF($B$9=3,D15,IF($B$9=4,E15,IF($B$9=5,F15,IF($B$9=6,G15,IF($B$9=7,H15,IF($B$9=8,I15,IF($B$9=9,J15,K15)))))))))</f>
        <v>a pen?</v>
      </c>
      <c r="E3" s="24"/>
      <c r="F3" s="24"/>
      <c r="G3" s="24"/>
      <c r="H3" s="24"/>
      <c r="I3" s="24"/>
      <c r="J3" s="24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3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31" s="1" customFormat="1" ht="36" x14ac:dyDescent="0.55000000000000004">
      <c r="A5" s="25" t="s">
        <v>37</v>
      </c>
      <c r="B5" s="16" t="str">
        <f ca="1">IF($B$9=1,B13,IF($B$9=2,C13,IF($B$9=3,D13,IF($B$9=4,E13,IF($B$9=5,F13,IF($B$9=6,G13,IF($B$9=7,H13,IF($B$9=8,I13,IF($B$9=9,J13,K13)))))))))</f>
        <v>g</v>
      </c>
      <c r="C5" s="1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3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hidden="1" x14ac:dyDescent="0.25">
      <c r="A9" s="26" t="s">
        <v>12</v>
      </c>
      <c r="B9" s="26">
        <f ca="1">RANDBETWEEN(1,10)</f>
        <v>7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idden="1" x14ac:dyDescent="0.25">
      <c r="A10" s="26" t="s">
        <v>13</v>
      </c>
      <c r="B10" s="26">
        <f ca="1">RANDBETWEEN(1,4)</f>
        <v>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hidden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idden="1" x14ac:dyDescent="0.25">
      <c r="A12" s="26"/>
      <c r="B12" s="26">
        <v>1</v>
      </c>
      <c r="C12" s="26">
        <v>2</v>
      </c>
      <c r="D12" s="26">
        <v>3</v>
      </c>
      <c r="E12" s="26">
        <v>4</v>
      </c>
      <c r="F12" s="26">
        <v>5</v>
      </c>
      <c r="G12" s="26">
        <v>6</v>
      </c>
      <c r="H12" s="26">
        <v>7</v>
      </c>
      <c r="I12" s="26">
        <v>8</v>
      </c>
      <c r="J12" s="26">
        <v>9</v>
      </c>
      <c r="K12" s="26">
        <v>10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s="1" customFormat="1" ht="41.25" hidden="1" x14ac:dyDescent="0.55000000000000004">
      <c r="A13" s="25"/>
      <c r="B13" s="25" t="s">
        <v>3</v>
      </c>
      <c r="C13" s="25" t="s">
        <v>38</v>
      </c>
      <c r="D13" s="25" t="s">
        <v>39</v>
      </c>
      <c r="E13" s="25" t="s">
        <v>4</v>
      </c>
      <c r="F13" s="25" t="s">
        <v>40</v>
      </c>
      <c r="G13" s="25" t="s">
        <v>5</v>
      </c>
      <c r="H13" s="25" t="s">
        <v>7</v>
      </c>
      <c r="I13" s="25" t="s">
        <v>8</v>
      </c>
      <c r="J13" s="25" t="s">
        <v>8</v>
      </c>
      <c r="K13" s="25" t="s">
        <v>4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hidden="1" x14ac:dyDescent="0.25">
      <c r="A14" s="26"/>
      <c r="B14" s="26" t="s">
        <v>0</v>
      </c>
      <c r="C14" s="26" t="s">
        <v>1</v>
      </c>
      <c r="D14" s="26" t="s">
        <v>1</v>
      </c>
      <c r="E14" s="26" t="s">
        <v>2</v>
      </c>
      <c r="F14" s="26" t="s">
        <v>2</v>
      </c>
      <c r="G14" s="26" t="s">
        <v>6</v>
      </c>
      <c r="H14" s="26" t="s">
        <v>6</v>
      </c>
      <c r="I14" s="26" t="s">
        <v>9</v>
      </c>
      <c r="J14" s="26" t="s">
        <v>10</v>
      </c>
      <c r="K14" s="26" t="s">
        <v>11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hidden="1" x14ac:dyDescent="0.25">
      <c r="A15" s="26"/>
      <c r="B15" s="26" t="str">
        <f ca="1">IF($B$10=1,B16,IF($B$10=2,B17,IF($B$10=3,B18,B19)))</f>
        <v>Cardiff to Wrexham?</v>
      </c>
      <c r="C15" s="26" t="str">
        <f t="shared" ref="C15:K15" ca="1" si="0">IF($B$10=1,C16,IF($B$10=2,C17,IF($B$10=3,C18,C19)))</f>
        <v>an A4 sheet of paper?</v>
      </c>
      <c r="D15" s="26" t="str">
        <f t="shared" ca="1" si="0"/>
        <v>a classroom floor?</v>
      </c>
      <c r="E15" s="26" t="str">
        <f t="shared" ca="1" si="0"/>
        <v>water in a bath?</v>
      </c>
      <c r="F15" s="26" t="str">
        <f t="shared" ca="1" si="0"/>
        <v>tea in a cup?</v>
      </c>
      <c r="G15" s="26" t="str">
        <f t="shared" ca="1" si="0"/>
        <v>a large dog?</v>
      </c>
      <c r="H15" s="26" t="str">
        <f t="shared" ca="1" si="0"/>
        <v>a pen?</v>
      </c>
      <c r="I15" s="26" t="str">
        <f t="shared" ca="1" si="0"/>
        <v>a double-decker bus?</v>
      </c>
      <c r="J15" s="26" t="str">
        <f t="shared" ca="1" si="0"/>
        <v>a swimming pool?</v>
      </c>
      <c r="K15" s="26" t="str">
        <f t="shared" ca="1" si="0"/>
        <v>the fuel tank of a car?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hidden="1" x14ac:dyDescent="0.25">
      <c r="A16" s="26">
        <v>1</v>
      </c>
      <c r="B16" s="26" t="s">
        <v>84</v>
      </c>
      <c r="C16" s="26" t="s">
        <v>15</v>
      </c>
      <c r="D16" s="26" t="s">
        <v>17</v>
      </c>
      <c r="E16" s="26" t="s">
        <v>21</v>
      </c>
      <c r="F16" s="26" t="s">
        <v>23</v>
      </c>
      <c r="G16" s="26" t="s">
        <v>25</v>
      </c>
      <c r="H16" s="26" t="s">
        <v>29</v>
      </c>
      <c r="I16" s="26" t="s">
        <v>31</v>
      </c>
      <c r="J16" s="26" t="s">
        <v>18</v>
      </c>
      <c r="K16" s="26" t="s">
        <v>35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hidden="1" x14ac:dyDescent="0.25">
      <c r="A17" s="26">
        <v>2</v>
      </c>
      <c r="B17" s="26" t="s">
        <v>85</v>
      </c>
      <c r="C17" s="26" t="s">
        <v>16</v>
      </c>
      <c r="D17" s="26" t="s">
        <v>18</v>
      </c>
      <c r="E17" s="26" t="s">
        <v>22</v>
      </c>
      <c r="F17" s="26" t="s">
        <v>24</v>
      </c>
      <c r="G17" s="26" t="s">
        <v>26</v>
      </c>
      <c r="H17" s="26" t="s">
        <v>30</v>
      </c>
      <c r="I17" s="26" t="s">
        <v>32</v>
      </c>
      <c r="J17" s="26" t="s">
        <v>19</v>
      </c>
      <c r="K17" s="26" t="s">
        <v>36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hidden="1" x14ac:dyDescent="0.25">
      <c r="A18" s="26">
        <v>3</v>
      </c>
      <c r="B18" s="26" t="s">
        <v>86</v>
      </c>
      <c r="C18" s="26" t="s">
        <v>15</v>
      </c>
      <c r="D18" s="26" t="s">
        <v>19</v>
      </c>
      <c r="E18" s="26" t="s">
        <v>21</v>
      </c>
      <c r="F18" s="26" t="s">
        <v>23</v>
      </c>
      <c r="G18" s="26" t="s">
        <v>27</v>
      </c>
      <c r="H18" s="26" t="s">
        <v>29</v>
      </c>
      <c r="I18" s="26" t="s">
        <v>31</v>
      </c>
      <c r="J18" s="26" t="s">
        <v>33</v>
      </c>
      <c r="K18" s="26" t="s">
        <v>35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hidden="1" x14ac:dyDescent="0.25">
      <c r="A19" s="26">
        <v>4</v>
      </c>
      <c r="B19" s="26" t="s">
        <v>87</v>
      </c>
      <c r="C19" s="26" t="s">
        <v>16</v>
      </c>
      <c r="D19" s="26" t="s">
        <v>20</v>
      </c>
      <c r="E19" s="26" t="s">
        <v>22</v>
      </c>
      <c r="F19" s="26" t="s">
        <v>24</v>
      </c>
      <c r="G19" s="26" t="s">
        <v>28</v>
      </c>
      <c r="H19" s="26" t="s">
        <v>30</v>
      </c>
      <c r="I19" s="26" t="s">
        <v>32</v>
      </c>
      <c r="J19" s="26" t="s">
        <v>34</v>
      </c>
      <c r="K19" s="26" t="s">
        <v>36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</row>
    <row r="46" spans="1:3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</row>
    <row r="47" spans="1:3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1:3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1:3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1:3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1:3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</row>
    <row r="53" spans="1:3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</row>
    <row r="54" spans="1:3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</row>
    <row r="55" spans="1:3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</row>
    <row r="56" spans="1:3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</row>
    <row r="57" spans="1:3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</row>
    <row r="58" spans="1:3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</row>
    <row r="59" spans="1:3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</row>
    <row r="60" spans="1:3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</row>
    <row r="61" spans="1:3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</row>
    <row r="65" spans="1:3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1:3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1:3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1:3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1:3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1:3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1:3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</row>
    <row r="74" spans="1:3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</row>
    <row r="75" spans="1:3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</row>
    <row r="76" spans="1:3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</row>
    <row r="79" spans="1:3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</row>
    <row r="80" spans="1:3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</row>
    <row r="81" spans="1:3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</sheetData>
  <mergeCells count="4">
    <mergeCell ref="B5:C5"/>
    <mergeCell ref="A1:K1"/>
    <mergeCell ref="A3:C3"/>
    <mergeCell ref="D3:J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G32" sqref="G32"/>
    </sheetView>
  </sheetViews>
  <sheetFormatPr defaultRowHeight="15" x14ac:dyDescent="0.25"/>
  <cols>
    <col min="1" max="11" width="20.7109375" style="2" customWidth="1"/>
    <col min="12" max="16384" width="9.140625" style="2"/>
  </cols>
  <sheetData>
    <row r="1" spans="1:15" s="1" customFormat="1" ht="36" x14ac:dyDescent="0.55000000000000004">
      <c r="A1" s="28" t="s">
        <v>55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5"/>
      <c r="M1" s="5"/>
      <c r="N1" s="5"/>
      <c r="O1" s="5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5" s="1" customFormat="1" ht="36" x14ac:dyDescent="0.55000000000000004">
      <c r="A3" s="27" t="str">
        <f ca="1">IF($B$9=1,B14,IF($B$9=2,C14,IF($B$9=3,D14,IF($B$9=4,E14,IF($B$9=5,F14,IF($B$9=6,G14,IF($B$9=7,H14,IF($B$9=8,I14,IF($B$9=9,J14,K14)))))))))</f>
        <v>the volume of</v>
      </c>
      <c r="B3" s="27"/>
      <c r="C3" s="27"/>
      <c r="D3" s="27"/>
      <c r="E3" s="24" t="str">
        <f ca="1">IF($B$9=1,B15,IF($B$9=2,C15,IF($B$9=3,D15,IF($B$9=4,E15,IF($B$9=5,F15,IF($B$9=6,G15,IF($B$9=7,H15,IF($B$9=8,I15,IF($B$9=9,J15,K15)))))))))</f>
        <v>water in a bath.</v>
      </c>
      <c r="F3" s="24"/>
      <c r="G3" s="24"/>
      <c r="H3" s="24"/>
      <c r="I3" s="24"/>
      <c r="J3" s="24"/>
      <c r="K3" s="25"/>
    </row>
    <row r="4" spans="1:15" s="1" customFormat="1" ht="15" customHeight="1" thickBot="1" x14ac:dyDescent="0.6">
      <c r="A4" s="30"/>
      <c r="B4" s="30"/>
      <c r="C4" s="30"/>
      <c r="D4" s="30"/>
      <c r="E4" s="31"/>
      <c r="F4" s="31"/>
      <c r="G4" s="31"/>
      <c r="H4" s="31"/>
      <c r="I4" s="31"/>
      <c r="J4" s="31"/>
      <c r="K4" s="25"/>
    </row>
    <row r="5" spans="1:15" s="1" customFormat="1" ht="36.75" thickBot="1" x14ac:dyDescent="0.6">
      <c r="A5" s="32">
        <f ca="1">$B$7*10^(1-$B$11)</f>
        <v>0.08</v>
      </c>
      <c r="B5" s="33" t="str">
        <f ca="1">IF($B$9=1,B13,IF($B$9=2,C13,IF($B$9=3,D13,IF($B$9=4,E13,IF($B$9=5,F13,IF($B$9=6,G13,IF($B$9=7,H13,IF($B$9=8,I13,IF($B$9=9,J13,K13)))))))))</f>
        <v>litres</v>
      </c>
      <c r="C5" s="32">
        <f ca="1">$B$7*10^(2-$B$11)</f>
        <v>0.8</v>
      </c>
      <c r="D5" s="33" t="str">
        <f ca="1">IF($B$9=1,B13,IF($B$9=2,C13,IF($B$9=3,D13,IF($B$9=4,E13,IF($B$9=5,F13,IF($B$9=6,G13,IF($B$9=7,H13,IF($B$9=8,I13,IF($B$9=9,J13,K13)))))))))</f>
        <v>litres</v>
      </c>
      <c r="E5" s="32">
        <f ca="1">$B$7*10^(3-$B$11)</f>
        <v>8</v>
      </c>
      <c r="F5" s="33" t="str">
        <f ca="1">IF($B$9=1,B13,IF($B$9=2,C13,IF($B$9=3,D13,IF($B$9=4,E13,IF($B$9=5,F13,IF($B$9=6,G13,IF($B$9=7,H13,IF($B$9=8,I13,IF($B$9=9,J13,K13)))))))))</f>
        <v>litres</v>
      </c>
      <c r="G5" s="32">
        <f ca="1">$B$7*10^(4-$B$11)</f>
        <v>80</v>
      </c>
      <c r="H5" s="33" t="str">
        <f ca="1">IF($B$9=1,B13,IF($B$9=2,C13,IF($B$9=3,D13,IF($B$9=4,E13,IF($B$9=5,F13,IF($B$9=6,G13,IF($B$9=7,H13,IF($B$9=8,I13,IF($B$9=9,J13,K13)))))))))</f>
        <v>litres</v>
      </c>
      <c r="I5" s="25"/>
      <c r="J5" s="31"/>
      <c r="K5" s="25"/>
    </row>
    <row r="6" spans="1:15" ht="15.75" thickBo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5" s="1" customFormat="1" ht="36.75" thickBot="1" x14ac:dyDescent="0.6">
      <c r="A7" s="25" t="s">
        <v>37</v>
      </c>
      <c r="B7" s="6">
        <f ca="1">IF($B$9=1,B20,IF($B$9=2,C20,IF($B$9=3,D20,IF($B$9=4,E20,IF($B$9=5,F20,IF($B$9=6,G20,IF($B$9=7,H20,IF($B$9=8,I20,IF($B$9=9,J20,K20)))))))))</f>
        <v>80</v>
      </c>
      <c r="C7" s="7" t="str">
        <f ca="1">IF($B$9=1,B13,IF($B$9=2,C13,IF($B$9=3,D13,IF($B$9=4,E13,IF($B$9=5,F13,IF($B$9=6,G13,IF($B$9=7,H13,IF($B$9=8,I13,IF($B$9=9,J13,K13)))))))))</f>
        <v>litres</v>
      </c>
      <c r="D7" s="25"/>
      <c r="E7" s="25"/>
      <c r="F7" s="25"/>
      <c r="G7" s="25"/>
      <c r="H7" s="25"/>
      <c r="I7" s="25"/>
      <c r="J7" s="25"/>
      <c r="K7" s="25"/>
    </row>
    <row r="8" spans="1:15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5" hidden="1" x14ac:dyDescent="0.25">
      <c r="A9" s="26" t="s">
        <v>12</v>
      </c>
      <c r="B9" s="26">
        <f ca="1">RANDBETWEEN(1,10)</f>
        <v>4</v>
      </c>
      <c r="C9" s="26"/>
      <c r="D9" s="26"/>
      <c r="E9" s="26"/>
      <c r="F9" s="26"/>
      <c r="G9" s="26"/>
      <c r="H9" s="26"/>
      <c r="I9" s="26"/>
      <c r="J9" s="26"/>
      <c r="K9" s="26"/>
    </row>
    <row r="10" spans="1:15" hidden="1" x14ac:dyDescent="0.25">
      <c r="A10" s="26" t="s">
        <v>13</v>
      </c>
      <c r="B10" s="26">
        <f ca="1">RANDBETWEEN(1,4)</f>
        <v>4</v>
      </c>
      <c r="C10" s="26"/>
      <c r="D10" s="26"/>
      <c r="E10" s="26"/>
      <c r="F10" s="26"/>
      <c r="G10" s="26"/>
      <c r="H10" s="26"/>
      <c r="I10" s="26"/>
      <c r="J10" s="26"/>
      <c r="K10" s="26"/>
    </row>
    <row r="11" spans="1:15" hidden="1" x14ac:dyDescent="0.25">
      <c r="A11" s="26" t="s">
        <v>93</v>
      </c>
      <c r="B11" s="26">
        <f ca="1">RANDBETWEEN(1,4)</f>
        <v>4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5" hidden="1" x14ac:dyDescent="0.25">
      <c r="A12" s="26"/>
      <c r="B12" s="26">
        <v>1</v>
      </c>
      <c r="C12" s="26">
        <v>2</v>
      </c>
      <c r="D12" s="26">
        <v>3</v>
      </c>
      <c r="E12" s="26">
        <v>4</v>
      </c>
      <c r="F12" s="26">
        <v>5</v>
      </c>
      <c r="G12" s="26">
        <v>6</v>
      </c>
      <c r="H12" s="26">
        <v>7</v>
      </c>
      <c r="I12" s="26">
        <v>8</v>
      </c>
      <c r="J12" s="26">
        <v>9</v>
      </c>
      <c r="K12" s="26">
        <v>10</v>
      </c>
    </row>
    <row r="13" spans="1:15" s="1" customFormat="1" ht="41.25" hidden="1" x14ac:dyDescent="0.55000000000000004">
      <c r="A13" s="25"/>
      <c r="B13" s="25" t="s">
        <v>3</v>
      </c>
      <c r="C13" s="25" t="s">
        <v>38</v>
      </c>
      <c r="D13" s="25" t="s">
        <v>39</v>
      </c>
      <c r="E13" s="25" t="s">
        <v>4</v>
      </c>
      <c r="F13" s="25" t="s">
        <v>40</v>
      </c>
      <c r="G13" s="25" t="s">
        <v>5</v>
      </c>
      <c r="H13" s="25" t="s">
        <v>7</v>
      </c>
      <c r="I13" s="25" t="s">
        <v>8</v>
      </c>
      <c r="J13" s="25" t="s">
        <v>8</v>
      </c>
      <c r="K13" s="25" t="s">
        <v>4</v>
      </c>
    </row>
    <row r="14" spans="1:15" hidden="1" x14ac:dyDescent="0.25">
      <c r="A14" s="26"/>
      <c r="B14" s="26" t="s">
        <v>56</v>
      </c>
      <c r="C14" s="26" t="s">
        <v>57</v>
      </c>
      <c r="D14" s="26" t="s">
        <v>57</v>
      </c>
      <c r="E14" s="26" t="s">
        <v>58</v>
      </c>
      <c r="F14" s="26" t="s">
        <v>58</v>
      </c>
      <c r="G14" s="26" t="s">
        <v>59</v>
      </c>
      <c r="H14" s="26" t="s">
        <v>59</v>
      </c>
      <c r="I14" s="26" t="s">
        <v>60</v>
      </c>
      <c r="J14" s="26" t="s">
        <v>61</v>
      </c>
      <c r="K14" s="26" t="s">
        <v>62</v>
      </c>
    </row>
    <row r="15" spans="1:15" hidden="1" x14ac:dyDescent="0.25">
      <c r="A15" s="26"/>
      <c r="B15" s="26" t="str">
        <f ca="1">IF($B$10=1,B16,IF($B$10=2,B17,IF($B$10=3,B18,B19)))</f>
        <v>Cardiff to Wrexham.</v>
      </c>
      <c r="C15" s="26" t="str">
        <f t="shared" ref="C15:K15" ca="1" si="0">IF($B$10=1,C16,IF($B$10=2,C17,IF($B$10=3,C18,C19)))</f>
        <v>an A4 sheet of paper.</v>
      </c>
      <c r="D15" s="26" t="str">
        <f t="shared" ca="1" si="0"/>
        <v>a classroom floor.</v>
      </c>
      <c r="E15" s="26" t="str">
        <f t="shared" ca="1" si="0"/>
        <v>water in a bath.</v>
      </c>
      <c r="F15" s="26" t="str">
        <f t="shared" ca="1" si="0"/>
        <v>tea in a cup.</v>
      </c>
      <c r="G15" s="26" t="str">
        <f t="shared" ca="1" si="0"/>
        <v>a large dog.</v>
      </c>
      <c r="H15" s="26" t="str">
        <f t="shared" ca="1" si="0"/>
        <v>a pen.</v>
      </c>
      <c r="I15" s="26" t="str">
        <f t="shared" ca="1" si="0"/>
        <v>a double-decker bus.</v>
      </c>
      <c r="J15" s="26" t="str">
        <f t="shared" ca="1" si="0"/>
        <v>a swimming pool.</v>
      </c>
      <c r="K15" s="26" t="str">
        <f t="shared" ca="1" si="0"/>
        <v>the fuel tank of a car.</v>
      </c>
    </row>
    <row r="16" spans="1:15" hidden="1" x14ac:dyDescent="0.25">
      <c r="A16" s="26">
        <v>1</v>
      </c>
      <c r="B16" s="26" t="s">
        <v>89</v>
      </c>
      <c r="C16" s="26" t="s">
        <v>63</v>
      </c>
      <c r="D16" s="26" t="s">
        <v>64</v>
      </c>
      <c r="E16" s="26" t="s">
        <v>65</v>
      </c>
      <c r="F16" s="26" t="s">
        <v>66</v>
      </c>
      <c r="G16" s="26" t="s">
        <v>67</v>
      </c>
      <c r="H16" s="26" t="s">
        <v>68</v>
      </c>
      <c r="I16" s="26" t="s">
        <v>92</v>
      </c>
      <c r="J16" s="26" t="s">
        <v>69</v>
      </c>
      <c r="K16" s="26" t="s">
        <v>70</v>
      </c>
    </row>
    <row r="17" spans="1:11" hidden="1" x14ac:dyDescent="0.25">
      <c r="A17" s="26">
        <v>2</v>
      </c>
      <c r="B17" s="26" t="s">
        <v>88</v>
      </c>
      <c r="C17" s="26" t="s">
        <v>71</v>
      </c>
      <c r="D17" s="26" t="s">
        <v>69</v>
      </c>
      <c r="E17" s="26" t="s">
        <v>72</v>
      </c>
      <c r="F17" s="26" t="s">
        <v>73</v>
      </c>
      <c r="G17" s="26" t="s">
        <v>74</v>
      </c>
      <c r="H17" s="26" t="s">
        <v>75</v>
      </c>
      <c r="I17" s="26" t="s">
        <v>76</v>
      </c>
      <c r="J17" s="26" t="s">
        <v>77</v>
      </c>
      <c r="K17" s="26" t="s">
        <v>78</v>
      </c>
    </row>
    <row r="18" spans="1:11" hidden="1" x14ac:dyDescent="0.25">
      <c r="A18" s="26">
        <v>3</v>
      </c>
      <c r="B18" s="26" t="s">
        <v>90</v>
      </c>
      <c r="C18" s="26" t="s">
        <v>63</v>
      </c>
      <c r="D18" s="26" t="s">
        <v>77</v>
      </c>
      <c r="E18" s="26" t="s">
        <v>65</v>
      </c>
      <c r="F18" s="26" t="s">
        <v>66</v>
      </c>
      <c r="G18" s="26" t="s">
        <v>79</v>
      </c>
      <c r="H18" s="26" t="s">
        <v>68</v>
      </c>
      <c r="I18" s="26" t="s">
        <v>92</v>
      </c>
      <c r="J18" s="26" t="s">
        <v>80</v>
      </c>
      <c r="K18" s="26" t="s">
        <v>70</v>
      </c>
    </row>
    <row r="19" spans="1:11" hidden="1" x14ac:dyDescent="0.25">
      <c r="A19" s="26">
        <v>4</v>
      </c>
      <c r="B19" s="26" t="s">
        <v>91</v>
      </c>
      <c r="C19" s="26" t="s">
        <v>71</v>
      </c>
      <c r="D19" s="26" t="s">
        <v>81</v>
      </c>
      <c r="E19" s="26" t="s">
        <v>72</v>
      </c>
      <c r="F19" s="26" t="s">
        <v>73</v>
      </c>
      <c r="G19" s="26" t="s">
        <v>82</v>
      </c>
      <c r="H19" s="26" t="s">
        <v>75</v>
      </c>
      <c r="I19" s="26" t="s">
        <v>76</v>
      </c>
      <c r="J19" s="26" t="s">
        <v>83</v>
      </c>
      <c r="K19" s="26" t="s">
        <v>78</v>
      </c>
    </row>
    <row r="20" spans="1:11" hidden="1" x14ac:dyDescent="0.25">
      <c r="A20" s="26"/>
      <c r="B20" s="26">
        <f ca="1">IF($B$10=1,B21,IF($B$10=2,B22,IF($B$10=3,B23,B24)))</f>
        <v>174</v>
      </c>
      <c r="C20" s="26">
        <f t="shared" ref="C20:K20" ca="1" si="1">IF($B$10=1,C21,IF($B$10=2,C22,IF($B$10=3,C23,C24)))</f>
        <v>624</v>
      </c>
      <c r="D20" s="26">
        <f t="shared" ca="1" si="1"/>
        <v>40</v>
      </c>
      <c r="E20" s="26">
        <f t="shared" ca="1" si="1"/>
        <v>80</v>
      </c>
      <c r="F20" s="26">
        <f t="shared" ca="1" si="1"/>
        <v>250</v>
      </c>
      <c r="G20" s="26">
        <f t="shared" ca="1" si="1"/>
        <v>30</v>
      </c>
      <c r="H20" s="26">
        <f t="shared" ca="1" si="1"/>
        <v>10</v>
      </c>
      <c r="I20" s="26">
        <f t="shared" ca="1" si="1"/>
        <v>4.4000000000000004</v>
      </c>
      <c r="J20" s="26">
        <f t="shared" ca="1" si="1"/>
        <v>50</v>
      </c>
      <c r="K20" s="26">
        <f t="shared" ca="1" si="1"/>
        <v>60</v>
      </c>
    </row>
    <row r="21" spans="1:11" hidden="1" x14ac:dyDescent="0.25">
      <c r="A21" s="26">
        <v>1</v>
      </c>
      <c r="B21" s="26">
        <v>344</v>
      </c>
      <c r="C21" s="26">
        <v>400</v>
      </c>
      <c r="D21" s="26">
        <v>264</v>
      </c>
      <c r="E21" s="26">
        <v>35</v>
      </c>
      <c r="F21" s="26">
        <v>5</v>
      </c>
      <c r="G21" s="26">
        <v>80</v>
      </c>
      <c r="H21" s="26">
        <v>70</v>
      </c>
      <c r="I21" s="26">
        <v>8</v>
      </c>
      <c r="J21" s="26">
        <v>120</v>
      </c>
      <c r="K21" s="26">
        <v>9</v>
      </c>
    </row>
    <row r="22" spans="1:11" hidden="1" x14ac:dyDescent="0.25">
      <c r="A22" s="26">
        <v>2</v>
      </c>
      <c r="B22" s="26">
        <v>236</v>
      </c>
      <c r="C22" s="26">
        <v>624</v>
      </c>
      <c r="D22" s="26">
        <v>7400</v>
      </c>
      <c r="E22" s="26">
        <v>80</v>
      </c>
      <c r="F22" s="26">
        <v>250</v>
      </c>
      <c r="G22" s="26">
        <v>70</v>
      </c>
      <c r="H22" s="26">
        <v>10</v>
      </c>
      <c r="I22" s="26">
        <v>4.4000000000000004</v>
      </c>
      <c r="J22" s="26">
        <v>91</v>
      </c>
      <c r="K22" s="26">
        <v>60</v>
      </c>
    </row>
    <row r="23" spans="1:11" hidden="1" x14ac:dyDescent="0.25">
      <c r="A23" s="26">
        <v>3</v>
      </c>
      <c r="B23" s="26">
        <v>138</v>
      </c>
      <c r="C23" s="26">
        <v>400</v>
      </c>
      <c r="D23" s="26">
        <v>5000</v>
      </c>
      <c r="E23" s="26">
        <v>35</v>
      </c>
      <c r="F23" s="26">
        <v>5</v>
      </c>
      <c r="G23" s="26">
        <v>500</v>
      </c>
      <c r="H23" s="26">
        <v>70</v>
      </c>
      <c r="I23" s="26">
        <v>8</v>
      </c>
      <c r="J23" s="26">
        <v>7</v>
      </c>
      <c r="K23" s="26">
        <v>9</v>
      </c>
    </row>
    <row r="24" spans="1:11" hidden="1" x14ac:dyDescent="0.25">
      <c r="A24" s="26">
        <v>4</v>
      </c>
      <c r="B24" s="26">
        <v>174</v>
      </c>
      <c r="C24" s="26">
        <v>624</v>
      </c>
      <c r="D24" s="26">
        <v>40</v>
      </c>
      <c r="E24" s="26">
        <v>80</v>
      </c>
      <c r="F24" s="26">
        <v>250</v>
      </c>
      <c r="G24" s="26">
        <v>30</v>
      </c>
      <c r="H24" s="26">
        <v>10</v>
      </c>
      <c r="I24" s="26">
        <v>4.4000000000000004</v>
      </c>
      <c r="J24" s="26">
        <v>50</v>
      </c>
      <c r="K24" s="26">
        <v>60</v>
      </c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</sheetData>
  <mergeCells count="3">
    <mergeCell ref="A3:D3"/>
    <mergeCell ref="E3:J3"/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selection activeCell="L3" sqref="L3"/>
    </sheetView>
  </sheetViews>
  <sheetFormatPr defaultRowHeight="15" x14ac:dyDescent="0.25"/>
  <cols>
    <col min="1" max="1" width="14.42578125" style="2" bestFit="1" customWidth="1"/>
    <col min="2" max="2" width="23.140625" style="2" customWidth="1"/>
    <col min="3" max="16384" width="9.140625" style="2"/>
  </cols>
  <sheetData>
    <row r="1" spans="1:26" s="3" customFormat="1" ht="46.5" x14ac:dyDescent="0.7">
      <c r="A1" s="34" t="s">
        <v>50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6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6" s="3" customFormat="1" ht="46.5" x14ac:dyDescent="0.7">
      <c r="A3" s="36">
        <f ca="1">IF(B11=1,C9,D10)</f>
        <v>800000</v>
      </c>
      <c r="B3" s="36"/>
      <c r="C3" s="34" t="str">
        <f ca="1">IF(B11=1,B9,C10)</f>
        <v>ml</v>
      </c>
      <c r="D3" s="34"/>
      <c r="E3" s="34"/>
      <c r="F3" s="35" t="s">
        <v>51</v>
      </c>
      <c r="G3" s="34" t="str">
        <f ca="1">IF(B11=1,C10,B9)</f>
        <v>litres</v>
      </c>
      <c r="H3" s="34"/>
      <c r="I3" s="34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6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6" s="3" customFormat="1" ht="46.5" x14ac:dyDescent="0.7">
      <c r="A5" s="35" t="s">
        <v>37</v>
      </c>
      <c r="B5" s="17">
        <f ca="1">IF(B11=1,D10,C9)</f>
        <v>800</v>
      </c>
      <c r="C5" s="17"/>
      <c r="D5" s="17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6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idden="1" x14ac:dyDescent="0.25">
      <c r="A8" s="26" t="s">
        <v>48</v>
      </c>
      <c r="B8" s="26">
        <f ca="1">RANDBETWEEN(1,3)</f>
        <v>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s="4" customFormat="1" hidden="1" x14ac:dyDescent="0.25">
      <c r="A9" s="37" t="s">
        <v>52</v>
      </c>
      <c r="B9" s="37" t="str">
        <f ca="1">IF($B$8=1,"kg",IF($B$8=2,"m","litres"))</f>
        <v>litres</v>
      </c>
      <c r="C9" s="38">
        <f ca="1">RANDBETWEEN(1,9)*10^RANDBETWEEN(0,2)</f>
        <v>800</v>
      </c>
      <c r="D9" s="38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idden="1" x14ac:dyDescent="0.25">
      <c r="A10" s="26" t="s">
        <v>53</v>
      </c>
      <c r="B10" s="26">
        <f ca="1">IF($B$8=1,6*RANDBETWEEN(0,1)-3,IF($B$8=3,RANDBETWEEN(-3,-2),IF(RANDBETWEEN(1,3)=2,-2,6*RANDBETWEEN(0,1)-3)))</f>
        <v>-3</v>
      </c>
      <c r="C10" s="26" t="str">
        <f ca="1">IF($B$8=1,IF($B$10=-3,B14,B16),IF($B$8=3,IF($B$10=-3,D14,D15),IF($B$10=-3,C14,IF($B$10=-2,C15,C16))))</f>
        <v>ml</v>
      </c>
      <c r="D10" s="26">
        <f ca="1">C9/10^B10</f>
        <v>800000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idden="1" x14ac:dyDescent="0.25">
      <c r="A11" s="26" t="s">
        <v>54</v>
      </c>
      <c r="B11" s="26">
        <f ca="1">RANDBETWEEN(1,2)</f>
        <v>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idden="1" x14ac:dyDescent="0.25">
      <c r="A12" s="26"/>
      <c r="B12" s="26">
        <v>1</v>
      </c>
      <c r="C12" s="26">
        <v>2</v>
      </c>
      <c r="D12" s="26">
        <v>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idden="1" x14ac:dyDescent="0.25">
      <c r="A13" s="26"/>
      <c r="B13" s="26" t="s">
        <v>41</v>
      </c>
      <c r="C13" s="26" t="s">
        <v>42</v>
      </c>
      <c r="D13" s="26" t="s">
        <v>43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idden="1" x14ac:dyDescent="0.25">
      <c r="A14" s="26">
        <v>-3</v>
      </c>
      <c r="B14" s="26" t="s">
        <v>7</v>
      </c>
      <c r="C14" s="26" t="s">
        <v>44</v>
      </c>
      <c r="D14" s="26" t="s">
        <v>46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idden="1" x14ac:dyDescent="0.25">
      <c r="A15" s="26">
        <v>-2</v>
      </c>
      <c r="B15" s="26"/>
      <c r="C15" s="26" t="s">
        <v>45</v>
      </c>
      <c r="D15" s="26" t="s">
        <v>47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idden="1" x14ac:dyDescent="0.25">
      <c r="A16" s="26">
        <v>3</v>
      </c>
      <c r="B16" s="26" t="s">
        <v>49</v>
      </c>
      <c r="C16" s="26" t="s">
        <v>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</sheetData>
  <mergeCells count="5">
    <mergeCell ref="A1:C1"/>
    <mergeCell ref="A3:B3"/>
    <mergeCell ref="C3:E3"/>
    <mergeCell ref="G3:I3"/>
    <mergeCell ref="B5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I3" sqref="I3"/>
    </sheetView>
  </sheetViews>
  <sheetFormatPr defaultRowHeight="15" x14ac:dyDescent="0.25"/>
  <cols>
    <col min="1" max="1" width="14.42578125" style="2" bestFit="1" customWidth="1"/>
    <col min="2" max="2" width="34.140625" style="2" customWidth="1"/>
    <col min="3" max="3" width="12.7109375" style="2" customWidth="1"/>
    <col min="4" max="5" width="9.140625" style="2"/>
    <col min="6" max="6" width="12.7109375" style="2" customWidth="1"/>
    <col min="7" max="16384" width="9.140625" style="2"/>
  </cols>
  <sheetData>
    <row r="1" spans="1:21" s="3" customFormat="1" ht="46.5" x14ac:dyDescent="0.7">
      <c r="A1" s="34" t="s">
        <v>50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s="3" customFormat="1" ht="52.5" x14ac:dyDescent="0.7">
      <c r="A3" s="36">
        <f ca="1">IF($B$11=1,C9,D10)</f>
        <v>1.9</v>
      </c>
      <c r="B3" s="36"/>
      <c r="C3" s="39" t="str">
        <f ca="1">IF($B$11=1,B9,C10)</f>
        <v>m</v>
      </c>
      <c r="D3" s="40">
        <f ca="1">B8</f>
        <v>2</v>
      </c>
      <c r="E3" s="35" t="s">
        <v>51</v>
      </c>
      <c r="F3" s="39" t="str">
        <f ca="1">IF($B$11=1,C10,B9)</f>
        <v>mm</v>
      </c>
      <c r="G3" s="40">
        <f ca="1">B8</f>
        <v>2</v>
      </c>
      <c r="H3" s="41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s="3" customFormat="1" ht="46.5" x14ac:dyDescent="0.7">
      <c r="A5" s="35" t="s">
        <v>37</v>
      </c>
      <c r="B5" s="17">
        <f ca="1">IF($B$11=1,D10,C9)</f>
        <v>1900000</v>
      </c>
      <c r="C5" s="17"/>
      <c r="D5" s="17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idden="1" x14ac:dyDescent="0.25">
      <c r="A8" s="26" t="s">
        <v>48</v>
      </c>
      <c r="B8" s="26">
        <f ca="1">RANDBETWEEN(2,3)</f>
        <v>2</v>
      </c>
      <c r="C8" s="26" t="str">
        <f ca="1">IF(B8=2,"Area","Volume")</f>
        <v>Area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4" customFormat="1" hidden="1" x14ac:dyDescent="0.25">
      <c r="A9" s="37" t="s">
        <v>52</v>
      </c>
      <c r="B9" s="42" t="s">
        <v>8</v>
      </c>
      <c r="C9" s="38">
        <f ca="1">RANDBETWEEN(1,20)/10^RANDBETWEEN(0,2)</f>
        <v>1.9</v>
      </c>
      <c r="D9" s="38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hidden="1" x14ac:dyDescent="0.25">
      <c r="A10" s="26" t="s">
        <v>53</v>
      </c>
      <c r="B10" s="26">
        <f ca="1">RANDBETWEEN(2,3)</f>
        <v>3</v>
      </c>
      <c r="C10" s="26" t="str">
        <f ca="1">IF(B10=2,"cm","mm")</f>
        <v>mm</v>
      </c>
      <c r="D10" s="26">
        <f ca="1">C9*10^(B8*B10)</f>
        <v>1900000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idden="1" x14ac:dyDescent="0.25">
      <c r="A11" s="26" t="s">
        <v>54</v>
      </c>
      <c r="B11" s="26">
        <f ca="1">RANDBETWEEN(1,2)</f>
        <v>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</sheetData>
  <mergeCells count="3">
    <mergeCell ref="A1:C1"/>
    <mergeCell ref="A3:B3"/>
    <mergeCell ref="B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/>
  </sheetViews>
  <sheetFormatPr defaultRowHeight="18.75" x14ac:dyDescent="0.25"/>
  <cols>
    <col min="1" max="1" width="4.7109375" style="8" customWidth="1"/>
    <col min="2" max="9" width="12.7109375" style="9" customWidth="1"/>
    <col min="10" max="11" width="9.28515625" style="9" bestFit="1" customWidth="1"/>
    <col min="12" max="12" width="9.140625" style="9"/>
    <col min="13" max="13" width="9.28515625" style="9" bestFit="1" customWidth="1"/>
    <col min="14" max="16384" width="9.140625" style="9"/>
  </cols>
  <sheetData>
    <row r="1" spans="1:11" ht="20.100000000000001" customHeight="1" x14ac:dyDescent="0.25"/>
    <row r="2" spans="1:11" ht="30" customHeight="1" x14ac:dyDescent="0.25">
      <c r="A2" s="10">
        <v>1</v>
      </c>
      <c r="B2" s="21" t="s">
        <v>14</v>
      </c>
      <c r="C2" s="21"/>
      <c r="D2" s="21"/>
      <c r="E2" s="21"/>
      <c r="F2" s="22" t="str">
        <f ca="1">'Appropriate metric units'!$A$3</f>
        <v>weight of</v>
      </c>
      <c r="G2" s="22"/>
      <c r="H2" s="21" t="str">
        <f ca="1">'Appropriate metric units'!$D$3</f>
        <v>a pen?</v>
      </c>
      <c r="I2" s="21"/>
      <c r="J2" s="21"/>
      <c r="K2" s="21"/>
    </row>
    <row r="3" spans="1:11" ht="20.100000000000001" customHeight="1" thickBot="1" x14ac:dyDescent="0.3">
      <c r="A3" s="10"/>
    </row>
    <row r="4" spans="1:11" ht="30" customHeight="1" thickBot="1" x14ac:dyDescent="0.3">
      <c r="A4" s="10"/>
      <c r="C4" s="9" t="s">
        <v>94</v>
      </c>
      <c r="D4" s="15" t="str">
        <f ca="1">'Appropriate metric units'!$B$5</f>
        <v>g</v>
      </c>
    </row>
    <row r="5" spans="1:11" ht="39.950000000000003" customHeight="1" x14ac:dyDescent="0.25">
      <c r="A5" s="10"/>
    </row>
    <row r="6" spans="1:11" ht="30" customHeight="1" x14ac:dyDescent="0.25">
      <c r="A6" s="10">
        <v>2</v>
      </c>
      <c r="B6" s="21" t="s">
        <v>55</v>
      </c>
      <c r="C6" s="21"/>
      <c r="D6" s="21"/>
      <c r="E6" s="21"/>
      <c r="F6" s="21"/>
      <c r="G6" s="22" t="str">
        <f ca="1">'Appropriate estimates'!$A$3</f>
        <v>the volume of</v>
      </c>
      <c r="H6" s="22"/>
      <c r="I6" s="21" t="str">
        <f ca="1">'Appropriate estimates'!$E$3</f>
        <v>water in a bath.</v>
      </c>
      <c r="J6" s="21"/>
      <c r="K6" s="21"/>
    </row>
    <row r="7" spans="1:11" ht="20.100000000000001" customHeight="1" x14ac:dyDescent="0.25">
      <c r="A7" s="10"/>
    </row>
    <row r="8" spans="1:11" ht="30" customHeight="1" x14ac:dyDescent="0.25">
      <c r="A8" s="10"/>
      <c r="B8" s="11">
        <f ca="1">'Appropriate estimates'!A$5</f>
        <v>0.08</v>
      </c>
      <c r="C8" s="12" t="str">
        <f ca="1">'Appropriate estimates'!B$5</f>
        <v>litres</v>
      </c>
      <c r="D8" s="11">
        <f ca="1">'Appropriate estimates'!C$5</f>
        <v>0.8</v>
      </c>
      <c r="E8" s="12" t="str">
        <f ca="1">'Appropriate estimates'!D$5</f>
        <v>litres</v>
      </c>
      <c r="F8" s="11">
        <f ca="1">'Appropriate estimates'!E$5</f>
        <v>8</v>
      </c>
      <c r="G8" s="12" t="str">
        <f ca="1">'Appropriate estimates'!F$5</f>
        <v>litres</v>
      </c>
      <c r="H8" s="11">
        <f ca="1">'Appropriate estimates'!G$5</f>
        <v>80</v>
      </c>
      <c r="I8" s="12" t="str">
        <f ca="1">'Appropriate estimates'!H$5</f>
        <v>litres</v>
      </c>
    </row>
    <row r="9" spans="1:11" ht="39.950000000000003" customHeight="1" x14ac:dyDescent="0.25">
      <c r="A9" s="10"/>
    </row>
    <row r="10" spans="1:11" ht="30" customHeight="1" x14ac:dyDescent="0.25">
      <c r="A10" s="10">
        <v>3</v>
      </c>
      <c r="B10" s="9" t="s">
        <v>50</v>
      </c>
      <c r="C10" s="9">
        <f ca="1">'Mass Length Capacity conversion'!$A$3</f>
        <v>800000</v>
      </c>
      <c r="D10" s="9" t="str">
        <f ca="1">'Mass Length Capacity conversion'!$C$3</f>
        <v>ml</v>
      </c>
      <c r="E10" s="8" t="str">
        <f>'Mass Length Capacity conversion'!$F$3</f>
        <v>to</v>
      </c>
      <c r="F10" s="9" t="str">
        <f ca="1">'Mass Length Capacity conversion'!$G$3</f>
        <v>litres</v>
      </c>
    </row>
    <row r="11" spans="1:11" ht="20.100000000000001" customHeight="1" thickBot="1" x14ac:dyDescent="0.3">
      <c r="A11" s="10"/>
    </row>
    <row r="12" spans="1:11" ht="30" customHeight="1" thickBot="1" x14ac:dyDescent="0.3">
      <c r="A12" s="10"/>
      <c r="C12" s="9" t="s">
        <v>94</v>
      </c>
      <c r="D12" s="18">
        <f ca="1">'Mass Length Capacity conversion'!$B$5</f>
        <v>800</v>
      </c>
      <c r="E12" s="19"/>
      <c r="F12" s="19"/>
      <c r="G12" s="20"/>
    </row>
    <row r="13" spans="1:11" ht="39.950000000000003" customHeight="1" x14ac:dyDescent="0.25">
      <c r="A13" s="10"/>
    </row>
    <row r="14" spans="1:11" ht="30" customHeight="1" x14ac:dyDescent="0.25">
      <c r="A14" s="10">
        <v>4</v>
      </c>
      <c r="B14" s="9" t="s">
        <v>50</v>
      </c>
      <c r="C14" s="23">
        <f ca="1">'Area Volume conversion'!$A$3</f>
        <v>1.9</v>
      </c>
      <c r="D14" s="23"/>
      <c r="E14" s="13" t="str">
        <f ca="1">'Area Volume conversion'!$C$3</f>
        <v>m</v>
      </c>
      <c r="F14" s="14">
        <f ca="1">'Area Volume conversion'!$D$3</f>
        <v>2</v>
      </c>
      <c r="G14" s="8" t="str">
        <f>'Area Volume conversion'!$E$3</f>
        <v>to</v>
      </c>
      <c r="H14" s="13" t="str">
        <f ca="1">'Area Volume conversion'!$F$3</f>
        <v>mm</v>
      </c>
      <c r="I14" s="14">
        <f ca="1">'Area Volume conversion'!$G$3</f>
        <v>2</v>
      </c>
    </row>
    <row r="15" spans="1:11" ht="20.100000000000001" customHeight="1" thickBot="1" x14ac:dyDescent="0.3">
      <c r="A15" s="10"/>
    </row>
    <row r="16" spans="1:11" ht="30" customHeight="1" thickBot="1" x14ac:dyDescent="0.3">
      <c r="C16" s="9" t="s">
        <v>94</v>
      </c>
      <c r="D16" s="18">
        <f ca="1">'Area Volume conversion'!$B$5</f>
        <v>1900000</v>
      </c>
      <c r="E16" s="19"/>
      <c r="F16" s="19"/>
      <c r="G16" s="20"/>
    </row>
    <row r="17" ht="30" customHeight="1" x14ac:dyDescent="0.25"/>
  </sheetData>
  <mergeCells count="9">
    <mergeCell ref="B2:E2"/>
    <mergeCell ref="F2:G2"/>
    <mergeCell ref="H2:K2"/>
    <mergeCell ref="D16:G16"/>
    <mergeCell ref="D12:G12"/>
    <mergeCell ref="B6:F6"/>
    <mergeCell ref="G6:H6"/>
    <mergeCell ref="I6:K6"/>
    <mergeCell ref="C14:D14"/>
  </mergeCells>
  <pageMargins left="0.7" right="0.7" top="0.75" bottom="0.75" header="0.3" footer="0.3"/>
  <pageSetup paperSize="9" orientation="landscape" horizontalDpi="4294967293" verticalDpi="0" r:id="rId1"/>
  <headerFooter>
    <oddHeader>&amp;L&amp;14Enw: ..................................................&amp;R&amp;14Dyddiad: ...........................................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Appropriate metric units</vt:lpstr>
      <vt:lpstr>Appropriate estimates</vt:lpstr>
      <vt:lpstr>Mass Length Capacity conversion</vt:lpstr>
      <vt:lpstr>Area Volume conversion</vt:lpstr>
      <vt:lpstr>Printable worksheet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2015-08-25T10:06:22Z</dcterms:modified>
</cp:coreProperties>
</file>