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A  Welsh Bacc New\GWE Flintshire\Gwe\Tool kit\"/>
    </mc:Choice>
  </mc:AlternateContent>
  <bookViews>
    <workbookView xWindow="0" yWindow="-435" windowWidth="26955" windowHeight="13200" tabRatio="680" activeTab="5"/>
  </bookViews>
  <sheets>
    <sheet name="Community" sheetId="4" r:id="rId1"/>
    <sheet name="Global" sheetId="7" r:id="rId2"/>
    <sheet name="Enterprise" sheetId="8" r:id="rId3"/>
    <sheet name="Project" sheetId="9" r:id="rId4"/>
    <sheet name="Student Summary" sheetId="5" r:id="rId5"/>
    <sheet name="IP Target Tracker" sheetId="10" r:id="rId6"/>
  </sheets>
  <definedNames>
    <definedName name="Band">#REF!</definedName>
    <definedName name="Community_Challenge">Community!$A$3:$M$30</definedName>
    <definedName name="Enterprise_Employability">#REF!</definedName>
    <definedName name="Global_Citizenship">#REF!</definedName>
    <definedName name="Individual_Project">#REF!</definedName>
    <definedName name="Mark">#REF!</definedName>
    <definedName name="Name">'Student Summary'!$A$4:$B$31</definedName>
    <definedName name="Names">#REF!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0" l="1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E7" i="10"/>
  <c r="E8" i="10"/>
  <c r="E9" i="10"/>
  <c r="E10" i="10"/>
  <c r="E11" i="10"/>
  <c r="E12" i="10"/>
  <c r="E13" i="10"/>
  <c r="E14" i="10"/>
  <c r="E15" i="10"/>
  <c r="E16" i="10"/>
  <c r="E17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V4" i="10"/>
  <c r="V5" i="10"/>
  <c r="V6" i="10"/>
  <c r="V24" i="10"/>
  <c r="V25" i="10"/>
  <c r="V26" i="10"/>
  <c r="V27" i="10"/>
  <c r="V28" i="10"/>
  <c r="V29" i="10"/>
  <c r="V3" i="10"/>
  <c r="X4" i="10"/>
  <c r="X5" i="10"/>
  <c r="X6" i="10"/>
  <c r="X24" i="10"/>
  <c r="X25" i="10"/>
  <c r="X26" i="10"/>
  <c r="X27" i="10"/>
  <c r="X28" i="10"/>
  <c r="X29" i="10"/>
  <c r="W4" i="10"/>
  <c r="W5" i="10"/>
  <c r="W6" i="10"/>
  <c r="W24" i="10"/>
  <c r="W25" i="10"/>
  <c r="W26" i="10"/>
  <c r="W27" i="10"/>
  <c r="W28" i="10"/>
  <c r="W29" i="10"/>
  <c r="U4" i="10"/>
  <c r="U5" i="10"/>
  <c r="U6" i="10"/>
  <c r="U24" i="10"/>
  <c r="U25" i="10"/>
  <c r="U26" i="10"/>
  <c r="U27" i="10"/>
  <c r="U28" i="10"/>
  <c r="U29" i="10"/>
  <c r="T4" i="10"/>
  <c r="T5" i="10"/>
  <c r="T6" i="10"/>
  <c r="T24" i="10"/>
  <c r="T25" i="10"/>
  <c r="T26" i="10"/>
  <c r="T27" i="10"/>
  <c r="T28" i="10"/>
  <c r="T29" i="10"/>
  <c r="S4" i="10"/>
  <c r="S5" i="10"/>
  <c r="S6" i="10"/>
  <c r="S24" i="10"/>
  <c r="S25" i="10"/>
  <c r="S26" i="10"/>
  <c r="S27" i="10"/>
  <c r="S28" i="10"/>
  <c r="S29" i="10"/>
  <c r="S3" i="10"/>
  <c r="R4" i="10"/>
  <c r="R5" i="10"/>
  <c r="R6" i="10"/>
  <c r="R24" i="10"/>
  <c r="R25" i="10"/>
  <c r="R26" i="10"/>
  <c r="R27" i="10"/>
  <c r="R28" i="10"/>
  <c r="R29" i="10"/>
  <c r="Q4" i="10"/>
  <c r="Q5" i="10"/>
  <c r="Q6" i="10"/>
  <c r="Q24" i="10"/>
  <c r="Q25" i="10"/>
  <c r="Q26" i="10"/>
  <c r="Q27" i="10"/>
  <c r="Q28" i="10"/>
  <c r="Q29" i="10"/>
  <c r="P4" i="10"/>
  <c r="P5" i="10"/>
  <c r="P6" i="10"/>
  <c r="P24" i="10"/>
  <c r="P25" i="10"/>
  <c r="P26" i="10"/>
  <c r="P27" i="10"/>
  <c r="P28" i="10"/>
  <c r="P29" i="10"/>
  <c r="O4" i="10"/>
  <c r="O5" i="10"/>
  <c r="O6" i="10"/>
  <c r="O24" i="10"/>
  <c r="O25" i="10"/>
  <c r="O26" i="10"/>
  <c r="O27" i="10"/>
  <c r="O28" i="10"/>
  <c r="O29" i="10"/>
  <c r="N4" i="10"/>
  <c r="N5" i="10"/>
  <c r="N6" i="10"/>
  <c r="N24" i="10"/>
  <c r="N25" i="10"/>
  <c r="N26" i="10"/>
  <c r="N27" i="10"/>
  <c r="N28" i="10"/>
  <c r="N29" i="10"/>
  <c r="M4" i="10"/>
  <c r="M5" i="10"/>
  <c r="M6" i="10"/>
  <c r="M24" i="10"/>
  <c r="M25" i="10"/>
  <c r="M26" i="10"/>
  <c r="M27" i="10"/>
  <c r="M28" i="10"/>
  <c r="M29" i="10"/>
  <c r="X3" i="10"/>
  <c r="T3" i="10"/>
  <c r="R3" i="10"/>
  <c r="P3" i="10"/>
  <c r="N3" i="10"/>
  <c r="W3" i="10"/>
  <c r="U3" i="10"/>
  <c r="Q3" i="10"/>
  <c r="M5" i="4" l="1"/>
  <c r="M6" i="4"/>
  <c r="M7" i="4"/>
  <c r="I8" i="5" s="1"/>
  <c r="M8" i="4"/>
  <c r="I9" i="5" s="1"/>
  <c r="M9" i="4"/>
  <c r="M10" i="4"/>
  <c r="M11" i="4"/>
  <c r="I12" i="5" s="1"/>
  <c r="M12" i="4"/>
  <c r="I13" i="5" s="1"/>
  <c r="M13" i="4"/>
  <c r="M14" i="4"/>
  <c r="M15" i="4"/>
  <c r="I16" i="5" s="1"/>
  <c r="M16" i="4"/>
  <c r="I17" i="5" s="1"/>
  <c r="M17" i="4"/>
  <c r="M18" i="4"/>
  <c r="M19" i="4"/>
  <c r="I20" i="5" s="1"/>
  <c r="M20" i="4"/>
  <c r="I21" i="5" s="1"/>
  <c r="M21" i="4"/>
  <c r="M22" i="4"/>
  <c r="M23" i="4"/>
  <c r="I24" i="5" s="1"/>
  <c r="M24" i="4"/>
  <c r="I25" i="5" s="1"/>
  <c r="M25" i="4"/>
  <c r="M26" i="4"/>
  <c r="M27" i="4"/>
  <c r="I28" i="5" s="1"/>
  <c r="M28" i="4"/>
  <c r="I29" i="5" s="1"/>
  <c r="M29" i="4"/>
  <c r="M30" i="4"/>
  <c r="I6" i="5"/>
  <c r="I7" i="5"/>
  <c r="I10" i="5"/>
  <c r="I11" i="5"/>
  <c r="I14" i="5"/>
  <c r="I15" i="5"/>
  <c r="I18" i="5"/>
  <c r="I19" i="5"/>
  <c r="I22" i="5"/>
  <c r="I23" i="5"/>
  <c r="I26" i="5"/>
  <c r="I27" i="5"/>
  <c r="I30" i="5"/>
  <c r="I31" i="5"/>
  <c r="G9" i="5"/>
  <c r="G10" i="5"/>
  <c r="E9" i="5"/>
  <c r="E12" i="5"/>
  <c r="C9" i="5"/>
  <c r="C10" i="5"/>
  <c r="C13" i="5"/>
  <c r="C14" i="5"/>
  <c r="C17" i="5"/>
  <c r="AA8" i="9"/>
  <c r="AA9" i="9"/>
  <c r="AA10" i="9"/>
  <c r="C11" i="5" s="1"/>
  <c r="AA11" i="9"/>
  <c r="C12" i="5" s="1"/>
  <c r="AA12" i="9"/>
  <c r="AA13" i="9"/>
  <c r="AA14" i="9"/>
  <c r="C15" i="5" s="1"/>
  <c r="AA15" i="9"/>
  <c r="C16" i="5" s="1"/>
  <c r="AA16" i="9"/>
  <c r="M8" i="7"/>
  <c r="M9" i="7"/>
  <c r="M10" i="7"/>
  <c r="G11" i="5" s="1"/>
  <c r="M11" i="7"/>
  <c r="G12" i="5" s="1"/>
  <c r="N8" i="8"/>
  <c r="N9" i="8"/>
  <c r="E10" i="5" s="1"/>
  <c r="N10" i="8"/>
  <c r="E11" i="5" s="1"/>
  <c r="N11" i="8"/>
  <c r="I8" i="10" l="1"/>
  <c r="I9" i="10"/>
  <c r="I10" i="10"/>
  <c r="K10" i="5"/>
  <c r="K11" i="5"/>
  <c r="K12" i="5"/>
  <c r="I7" i="10" l="1"/>
  <c r="K9" i="5"/>
  <c r="J9" i="5"/>
  <c r="H7" i="10"/>
  <c r="F7" i="10"/>
  <c r="N11" i="7"/>
  <c r="M12" i="7"/>
  <c r="N6" i="8"/>
  <c r="E7" i="5" s="1"/>
  <c r="C5" i="10" s="1"/>
  <c r="N7" i="8"/>
  <c r="E8" i="5" s="1"/>
  <c r="C6" i="10" s="1"/>
  <c r="D7" i="10"/>
  <c r="Q9" i="8"/>
  <c r="N12" i="8"/>
  <c r="N13" i="8"/>
  <c r="E14" i="5" s="1"/>
  <c r="N14" i="8"/>
  <c r="E15" i="5" s="1"/>
  <c r="N15" i="8"/>
  <c r="E16" i="5" s="1"/>
  <c r="N16" i="8"/>
  <c r="N17" i="8"/>
  <c r="N18" i="8"/>
  <c r="E19" i="5" s="1"/>
  <c r="I17" i="10" s="1"/>
  <c r="N19" i="8"/>
  <c r="E20" i="5" s="1"/>
  <c r="I18" i="10" s="1"/>
  <c r="N20" i="8"/>
  <c r="N21" i="8"/>
  <c r="N22" i="8"/>
  <c r="E23" i="5" s="1"/>
  <c r="I21" i="10" s="1"/>
  <c r="N23" i="8"/>
  <c r="E24" i="5" s="1"/>
  <c r="I22" i="10" s="1"/>
  <c r="N24" i="8"/>
  <c r="N25" i="8"/>
  <c r="N26" i="8"/>
  <c r="E27" i="5" s="1"/>
  <c r="C25" i="10" s="1"/>
  <c r="I25" i="10" s="1"/>
  <c r="N27" i="8"/>
  <c r="E28" i="5" s="1"/>
  <c r="C26" i="10" s="1"/>
  <c r="I26" i="10" s="1"/>
  <c r="N28" i="8"/>
  <c r="N29" i="8"/>
  <c r="N30" i="8"/>
  <c r="E31" i="5" s="1"/>
  <c r="M5" i="7"/>
  <c r="G6" i="5" s="1"/>
  <c r="E4" i="10" s="1"/>
  <c r="F4" i="10" s="1"/>
  <c r="M6" i="7"/>
  <c r="G7" i="5" s="1"/>
  <c r="E5" i="10" s="1"/>
  <c r="F5" i="10" s="1"/>
  <c r="M7" i="7"/>
  <c r="G8" i="5" s="1"/>
  <c r="E6" i="10" s="1"/>
  <c r="F6" i="10" s="1"/>
  <c r="M13" i="7"/>
  <c r="G14" i="5" s="1"/>
  <c r="M14" i="7"/>
  <c r="G15" i="5" s="1"/>
  <c r="M15" i="7"/>
  <c r="M16" i="7"/>
  <c r="M17" i="7"/>
  <c r="G18" i="5" s="1"/>
  <c r="M18" i="7"/>
  <c r="G19" i="5" s="1"/>
  <c r="M19" i="7"/>
  <c r="M20" i="7"/>
  <c r="M21" i="7"/>
  <c r="G22" i="5" s="1"/>
  <c r="M22" i="7"/>
  <c r="G23" i="5" s="1"/>
  <c r="M23" i="7"/>
  <c r="M24" i="7"/>
  <c r="M25" i="7"/>
  <c r="G26" i="5" s="1"/>
  <c r="M26" i="7"/>
  <c r="G27" i="5" s="1"/>
  <c r="M27" i="7"/>
  <c r="M28" i="7"/>
  <c r="M29" i="7"/>
  <c r="G30" i="5" s="1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D8" i="10"/>
  <c r="D9" i="10"/>
  <c r="D10" i="10"/>
  <c r="D17" i="10"/>
  <c r="D18" i="10"/>
  <c r="D22" i="10"/>
  <c r="D25" i="10"/>
  <c r="D26" i="10"/>
  <c r="J10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H10" i="5"/>
  <c r="H11" i="5"/>
  <c r="H12" i="5"/>
  <c r="H14" i="5"/>
  <c r="H15" i="5"/>
  <c r="H18" i="5"/>
  <c r="H19" i="5"/>
  <c r="H22" i="5"/>
  <c r="H23" i="5"/>
  <c r="H26" i="5"/>
  <c r="H27" i="5"/>
  <c r="H30" i="5"/>
  <c r="F10" i="5"/>
  <c r="F11" i="5"/>
  <c r="F12" i="5"/>
  <c r="F15" i="5"/>
  <c r="F16" i="5"/>
  <c r="F19" i="5"/>
  <c r="F20" i="5"/>
  <c r="F23" i="5"/>
  <c r="F24" i="5"/>
  <c r="F27" i="5"/>
  <c r="F28" i="5"/>
  <c r="F31" i="5"/>
  <c r="D10" i="5"/>
  <c r="D11" i="5"/>
  <c r="D12" i="5"/>
  <c r="D13" i="5"/>
  <c r="D14" i="5"/>
  <c r="D15" i="5"/>
  <c r="D16" i="5"/>
  <c r="D17" i="5"/>
  <c r="D31" i="5"/>
  <c r="AB27" i="9"/>
  <c r="AC27" i="9" s="1"/>
  <c r="AA5" i="9"/>
  <c r="AD5" i="9" s="1"/>
  <c r="AA6" i="9"/>
  <c r="AB6" i="9" s="1"/>
  <c r="AC6" i="9" s="1"/>
  <c r="AA7" i="9"/>
  <c r="AB7" i="9" s="1"/>
  <c r="AC7" i="9" s="1"/>
  <c r="AD9" i="9"/>
  <c r="AD10" i="9"/>
  <c r="AD11" i="9"/>
  <c r="AD12" i="9"/>
  <c r="AD13" i="9"/>
  <c r="AD14" i="9"/>
  <c r="AD15" i="9"/>
  <c r="AD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D30" i="9" s="1"/>
  <c r="AA4" i="9"/>
  <c r="C5" i="5" s="1"/>
  <c r="D5" i="5" s="1"/>
  <c r="A30" i="9"/>
  <c r="A29" i="9"/>
  <c r="A28" i="9"/>
  <c r="A27" i="9"/>
  <c r="A26" i="9"/>
  <c r="A25" i="9"/>
  <c r="A24" i="9"/>
  <c r="A23" i="9"/>
  <c r="A22" i="9"/>
  <c r="A21" i="9"/>
  <c r="A20" i="9"/>
  <c r="A19" i="9"/>
  <c r="Q30" i="8"/>
  <c r="A30" i="8"/>
  <c r="A29" i="8"/>
  <c r="A28" i="8"/>
  <c r="Q27" i="8"/>
  <c r="O27" i="8"/>
  <c r="P27" i="8" s="1"/>
  <c r="A27" i="8"/>
  <c r="Q26" i="8"/>
  <c r="A26" i="8"/>
  <c r="A25" i="8"/>
  <c r="A24" i="8"/>
  <c r="Q23" i="8"/>
  <c r="O23" i="8"/>
  <c r="P23" i="8" s="1"/>
  <c r="A23" i="8"/>
  <c r="Q22" i="8"/>
  <c r="A22" i="8"/>
  <c r="A21" i="8"/>
  <c r="A20" i="8"/>
  <c r="Q19" i="8"/>
  <c r="O19" i="8"/>
  <c r="P19" i="8" s="1"/>
  <c r="A19" i="8"/>
  <c r="Q18" i="8"/>
  <c r="Q15" i="8"/>
  <c r="Q14" i="8"/>
  <c r="Q13" i="8"/>
  <c r="Q11" i="8"/>
  <c r="Q10" i="8"/>
  <c r="Q6" i="8"/>
  <c r="N4" i="8"/>
  <c r="Q4" i="8" s="1"/>
  <c r="N9" i="7"/>
  <c r="O9" i="7" s="1"/>
  <c r="N10" i="7"/>
  <c r="O10" i="7" s="1"/>
  <c r="N13" i="7"/>
  <c r="O13" i="7" s="1"/>
  <c r="N14" i="7"/>
  <c r="N17" i="7"/>
  <c r="O17" i="7" s="1"/>
  <c r="N18" i="7"/>
  <c r="O18" i="7" s="1"/>
  <c r="N21" i="7"/>
  <c r="O21" i="7" s="1"/>
  <c r="N22" i="7"/>
  <c r="O22" i="7" s="1"/>
  <c r="N25" i="7"/>
  <c r="O25" i="7" s="1"/>
  <c r="N26" i="7"/>
  <c r="O26" i="7" s="1"/>
  <c r="N29" i="7"/>
  <c r="O29" i="7" s="1"/>
  <c r="M30" i="7"/>
  <c r="N5" i="7"/>
  <c r="O5" i="7" s="1"/>
  <c r="N6" i="7"/>
  <c r="O6" i="7" s="1"/>
  <c r="M4" i="7"/>
  <c r="N4" i="7" s="1"/>
  <c r="O4" i="7" s="1"/>
  <c r="O14" i="7"/>
  <c r="P17" i="7"/>
  <c r="P21" i="7"/>
  <c r="A30" i="7"/>
  <c r="P29" i="7"/>
  <c r="A29" i="7"/>
  <c r="A28" i="7"/>
  <c r="A27" i="7"/>
  <c r="P26" i="7"/>
  <c r="A26" i="7"/>
  <c r="A25" i="7"/>
  <c r="A24" i="7"/>
  <c r="A23" i="7"/>
  <c r="P22" i="7"/>
  <c r="A22" i="7"/>
  <c r="A21" i="7"/>
  <c r="A20" i="7"/>
  <c r="A19" i="7"/>
  <c r="P18" i="7"/>
  <c r="P14" i="7"/>
  <c r="P13" i="7"/>
  <c r="P10" i="7"/>
  <c r="P9" i="7"/>
  <c r="P6" i="7"/>
  <c r="D21" i="10" l="1"/>
  <c r="J21" i="10" s="1"/>
  <c r="AD29" i="9"/>
  <c r="C30" i="5"/>
  <c r="AD25" i="9"/>
  <c r="C26" i="5"/>
  <c r="AB17" i="9"/>
  <c r="AC17" i="9" s="1"/>
  <c r="C18" i="5"/>
  <c r="N28" i="7"/>
  <c r="O28" i="7" s="1"/>
  <c r="G29" i="5"/>
  <c r="H29" i="5" s="1"/>
  <c r="Q29" i="8"/>
  <c r="E30" i="5"/>
  <c r="O21" i="8"/>
  <c r="P21" i="8" s="1"/>
  <c r="E22" i="5"/>
  <c r="Q17" i="8"/>
  <c r="E18" i="5"/>
  <c r="K14" i="5"/>
  <c r="O7" i="8"/>
  <c r="P7" i="8" s="1"/>
  <c r="AD28" i="9"/>
  <c r="C29" i="5"/>
  <c r="AD24" i="9"/>
  <c r="C25" i="5"/>
  <c r="AD20" i="9"/>
  <c r="C21" i="5"/>
  <c r="F14" i="5"/>
  <c r="L14" i="5" s="1"/>
  <c r="N14" i="5" s="1"/>
  <c r="N27" i="7"/>
  <c r="G28" i="5"/>
  <c r="H28" i="5" s="1"/>
  <c r="N23" i="7"/>
  <c r="O23" i="7" s="1"/>
  <c r="G24" i="5"/>
  <c r="H24" i="5" s="1"/>
  <c r="N19" i="7"/>
  <c r="G20" i="5"/>
  <c r="H20" i="5" s="1"/>
  <c r="P15" i="7"/>
  <c r="G16" i="5"/>
  <c r="H16" i="5" s="1"/>
  <c r="L16" i="5" s="1"/>
  <c r="N16" i="5" s="1"/>
  <c r="O28" i="8"/>
  <c r="P28" i="8" s="1"/>
  <c r="E29" i="5"/>
  <c r="O24" i="8"/>
  <c r="P24" i="8" s="1"/>
  <c r="E25" i="5"/>
  <c r="O20" i="8"/>
  <c r="P20" i="8" s="1"/>
  <c r="E21" i="5"/>
  <c r="Q16" i="8"/>
  <c r="E17" i="5"/>
  <c r="Q12" i="8"/>
  <c r="E13" i="5"/>
  <c r="AD27" i="9"/>
  <c r="C28" i="5"/>
  <c r="AD23" i="9"/>
  <c r="C24" i="5"/>
  <c r="AD19" i="9"/>
  <c r="C20" i="5"/>
  <c r="N12" i="7"/>
  <c r="O12" i="7" s="1"/>
  <c r="G13" i="5"/>
  <c r="H13" i="5" s="1"/>
  <c r="AB21" i="9"/>
  <c r="AC21" i="9" s="1"/>
  <c r="C22" i="5"/>
  <c r="N24" i="7"/>
  <c r="O24" i="7" s="1"/>
  <c r="G25" i="5"/>
  <c r="H25" i="5" s="1"/>
  <c r="N20" i="7"/>
  <c r="O20" i="7" s="1"/>
  <c r="G21" i="5"/>
  <c r="H21" i="5" s="1"/>
  <c r="N16" i="7"/>
  <c r="O16" i="7" s="1"/>
  <c r="G17" i="5"/>
  <c r="H17" i="5" s="1"/>
  <c r="Q25" i="8"/>
  <c r="E26" i="5"/>
  <c r="N30" i="7"/>
  <c r="O30" i="7" s="1"/>
  <c r="G31" i="5"/>
  <c r="H31" i="5" s="1"/>
  <c r="L31" i="5" s="1"/>
  <c r="N31" i="5" s="1"/>
  <c r="O29" i="8"/>
  <c r="P29" i="8" s="1"/>
  <c r="AD26" i="9"/>
  <c r="C27" i="5"/>
  <c r="AD22" i="9"/>
  <c r="C23" i="5"/>
  <c r="AD18" i="9"/>
  <c r="C19" i="5"/>
  <c r="C29" i="10"/>
  <c r="K15" i="5"/>
  <c r="J25" i="10"/>
  <c r="J17" i="10"/>
  <c r="L15" i="5"/>
  <c r="N15" i="5" s="1"/>
  <c r="AB10" i="9"/>
  <c r="AC10" i="9" s="1"/>
  <c r="Q21" i="8"/>
  <c r="AB23" i="9"/>
  <c r="AC23" i="9" s="1"/>
  <c r="P7" i="7"/>
  <c r="O25" i="8"/>
  <c r="P25" i="8" s="1"/>
  <c r="AB22" i="9"/>
  <c r="AC22" i="9" s="1"/>
  <c r="AB30" i="9"/>
  <c r="AC30" i="9" s="1"/>
  <c r="AB25" i="9"/>
  <c r="AC25" i="9" s="1"/>
  <c r="AB19" i="9"/>
  <c r="AC19" i="9" s="1"/>
  <c r="AB14" i="9"/>
  <c r="AC14" i="9" s="1"/>
  <c r="AB5" i="9"/>
  <c r="AC5" i="9" s="1"/>
  <c r="AD17" i="9"/>
  <c r="C6" i="5"/>
  <c r="P27" i="7"/>
  <c r="AB29" i="9"/>
  <c r="AC29" i="9" s="1"/>
  <c r="AB18" i="9"/>
  <c r="AC18" i="9" s="1"/>
  <c r="AB13" i="9"/>
  <c r="AC13" i="9" s="1"/>
  <c r="AD21" i="9"/>
  <c r="AB4" i="9"/>
  <c r="AC4" i="9" s="1"/>
  <c r="AB26" i="9"/>
  <c r="AC26" i="9" s="1"/>
  <c r="AB15" i="9"/>
  <c r="AC15" i="9" s="1"/>
  <c r="AB9" i="9"/>
  <c r="AC9" i="9" s="1"/>
  <c r="J9" i="10"/>
  <c r="AD7" i="9"/>
  <c r="P30" i="7"/>
  <c r="Q28" i="8"/>
  <c r="AB28" i="9"/>
  <c r="AC28" i="9" s="1"/>
  <c r="AB24" i="9"/>
  <c r="AC24" i="9" s="1"/>
  <c r="AB20" i="9"/>
  <c r="AC20" i="9" s="1"/>
  <c r="AB16" i="9"/>
  <c r="AC16" i="9" s="1"/>
  <c r="AB11" i="9"/>
  <c r="AC11" i="9" s="1"/>
  <c r="AD4" i="9"/>
  <c r="C8" i="5"/>
  <c r="J26" i="10"/>
  <c r="J22" i="10"/>
  <c r="J18" i="10"/>
  <c r="J10" i="10"/>
  <c r="E5" i="5"/>
  <c r="O4" i="8"/>
  <c r="P4" i="8" s="1"/>
  <c r="AD6" i="9"/>
  <c r="C7" i="5"/>
  <c r="D6" i="10"/>
  <c r="J7" i="10"/>
  <c r="AD8" i="9"/>
  <c r="D9" i="5"/>
  <c r="N8" i="7"/>
  <c r="O8" i="7" s="1"/>
  <c r="H9" i="5"/>
  <c r="Q8" i="8"/>
  <c r="L10" i="5"/>
  <c r="N10" i="5" s="1"/>
  <c r="L12" i="5"/>
  <c r="N12" i="5" s="1"/>
  <c r="AB12" i="9"/>
  <c r="AC12" i="9" s="1"/>
  <c r="P23" i="7"/>
  <c r="N15" i="7"/>
  <c r="O15" i="7" s="1"/>
  <c r="G5" i="5"/>
  <c r="J8" i="10"/>
  <c r="AB8" i="9"/>
  <c r="AC8" i="9" s="1"/>
  <c r="Q24" i="8"/>
  <c r="F8" i="5"/>
  <c r="D5" i="10"/>
  <c r="O8" i="8"/>
  <c r="P8" i="8" s="1"/>
  <c r="Q20" i="8"/>
  <c r="F7" i="5"/>
  <c r="H8" i="5"/>
  <c r="H7" i="5"/>
  <c r="H6" i="5"/>
  <c r="Q7" i="8"/>
  <c r="O6" i="8"/>
  <c r="O9" i="8"/>
  <c r="P9" i="8" s="1"/>
  <c r="O10" i="8"/>
  <c r="P10" i="8" s="1"/>
  <c r="O11" i="8"/>
  <c r="P11" i="8" s="1"/>
  <c r="O12" i="8"/>
  <c r="P12" i="8" s="1"/>
  <c r="O13" i="8"/>
  <c r="P13" i="8" s="1"/>
  <c r="O14" i="8"/>
  <c r="P14" i="8" s="1"/>
  <c r="O15" i="8"/>
  <c r="P15" i="8" s="1"/>
  <c r="O16" i="8"/>
  <c r="P16" i="8" s="1"/>
  <c r="O17" i="8"/>
  <c r="P17" i="8" s="1"/>
  <c r="O18" i="8"/>
  <c r="P18" i="8" s="1"/>
  <c r="O22" i="8"/>
  <c r="P22" i="8" s="1"/>
  <c r="O26" i="8"/>
  <c r="P26" i="8" s="1"/>
  <c r="O30" i="8"/>
  <c r="P30" i="8" s="1"/>
  <c r="O19" i="7"/>
  <c r="O11" i="7"/>
  <c r="P11" i="7"/>
  <c r="O27" i="7"/>
  <c r="P19" i="7"/>
  <c r="N7" i="7"/>
  <c r="O7" i="7" s="1"/>
  <c r="P5" i="7"/>
  <c r="P12" i="7"/>
  <c r="P8" i="7"/>
  <c r="P16" i="7"/>
  <c r="P4" i="7"/>
  <c r="P25" i="7"/>
  <c r="P20" i="7"/>
  <c r="P24" i="7"/>
  <c r="P28" i="7"/>
  <c r="S10" i="10" l="1"/>
  <c r="T10" i="10" s="1"/>
  <c r="W10" i="10"/>
  <c r="X10" i="10" s="1"/>
  <c r="O10" i="10"/>
  <c r="P10" i="10" s="1"/>
  <c r="U10" i="10"/>
  <c r="V10" i="10" s="1"/>
  <c r="Q10" i="10"/>
  <c r="R10" i="10" s="1"/>
  <c r="M10" i="10"/>
  <c r="N10" i="10" s="1"/>
  <c r="S18" i="10"/>
  <c r="T18" i="10" s="1"/>
  <c r="W18" i="10"/>
  <c r="X18" i="10" s="1"/>
  <c r="U18" i="10"/>
  <c r="V18" i="10" s="1"/>
  <c r="M18" i="10"/>
  <c r="N18" i="10" s="1"/>
  <c r="O18" i="10"/>
  <c r="P18" i="10" s="1"/>
  <c r="Q18" i="10"/>
  <c r="R18" i="10" s="1"/>
  <c r="U8" i="10"/>
  <c r="V8" i="10" s="1"/>
  <c r="Q8" i="10"/>
  <c r="R8" i="10" s="1"/>
  <c r="M8" i="10"/>
  <c r="N8" i="10" s="1"/>
  <c r="S8" i="10"/>
  <c r="T8" i="10" s="1"/>
  <c r="W8" i="10"/>
  <c r="X8" i="10" s="1"/>
  <c r="O8" i="10"/>
  <c r="P8" i="10" s="1"/>
  <c r="S22" i="10"/>
  <c r="T22" i="10" s="1"/>
  <c r="W22" i="10"/>
  <c r="X22" i="10" s="1"/>
  <c r="Q22" i="10"/>
  <c r="R22" i="10" s="1"/>
  <c r="O22" i="10"/>
  <c r="P22" i="10" s="1"/>
  <c r="U22" i="10"/>
  <c r="V22" i="10" s="1"/>
  <c r="M22" i="10"/>
  <c r="N22" i="10" s="1"/>
  <c r="W9" i="10"/>
  <c r="X9" i="10" s="1"/>
  <c r="O9" i="10"/>
  <c r="P9" i="10" s="1"/>
  <c r="U9" i="10"/>
  <c r="V9" i="10" s="1"/>
  <c r="Q9" i="10"/>
  <c r="R9" i="10" s="1"/>
  <c r="M9" i="10"/>
  <c r="N9" i="10" s="1"/>
  <c r="S9" i="10"/>
  <c r="T9" i="10" s="1"/>
  <c r="W17" i="10"/>
  <c r="X17" i="10" s="1"/>
  <c r="O17" i="10"/>
  <c r="P17" i="10" s="1"/>
  <c r="U17" i="10"/>
  <c r="V17" i="10" s="1"/>
  <c r="Q17" i="10"/>
  <c r="R17" i="10" s="1"/>
  <c r="S17" i="10"/>
  <c r="T17" i="10" s="1"/>
  <c r="M17" i="10"/>
  <c r="N17" i="10" s="1"/>
  <c r="W21" i="10"/>
  <c r="X21" i="10" s="1"/>
  <c r="O21" i="10"/>
  <c r="P21" i="10" s="1"/>
  <c r="U21" i="10"/>
  <c r="V21" i="10" s="1"/>
  <c r="S21" i="10"/>
  <c r="T21" i="10" s="1"/>
  <c r="M21" i="10"/>
  <c r="N21" i="10" s="1"/>
  <c r="Q21" i="10"/>
  <c r="R21" i="10" s="1"/>
  <c r="U7" i="10"/>
  <c r="V7" i="10" s="1"/>
  <c r="S7" i="10"/>
  <c r="T7" i="10" s="1"/>
  <c r="Q7" i="10"/>
  <c r="R7" i="10" s="1"/>
  <c r="O7" i="10"/>
  <c r="P7" i="10" s="1"/>
  <c r="M7" i="10"/>
  <c r="N7" i="10" s="1"/>
  <c r="W7" i="10"/>
  <c r="X7" i="10" s="1"/>
  <c r="I29" i="10"/>
  <c r="D29" i="10"/>
  <c r="J29" i="10" s="1"/>
  <c r="K20" i="5"/>
  <c r="D20" i="5"/>
  <c r="L20" i="5" s="1"/>
  <c r="N20" i="5" s="1"/>
  <c r="K28" i="5"/>
  <c r="D28" i="5"/>
  <c r="L28" i="5" s="1"/>
  <c r="N28" i="5" s="1"/>
  <c r="K17" i="5"/>
  <c r="F17" i="5"/>
  <c r="L17" i="5" s="1"/>
  <c r="N17" i="5" s="1"/>
  <c r="F25" i="5"/>
  <c r="F22" i="5"/>
  <c r="K26" i="5"/>
  <c r="D26" i="5"/>
  <c r="K19" i="5"/>
  <c r="D19" i="5"/>
  <c r="L19" i="5" s="1"/>
  <c r="N19" i="5" s="1"/>
  <c r="K27" i="5"/>
  <c r="D27" i="5"/>
  <c r="L27" i="5" s="1"/>
  <c r="N27" i="5" s="1"/>
  <c r="K21" i="5"/>
  <c r="D21" i="5"/>
  <c r="K29" i="5"/>
  <c r="D29" i="5"/>
  <c r="I12" i="10"/>
  <c r="D12" i="10"/>
  <c r="J12" i="10" s="1"/>
  <c r="Y12" i="10" s="1"/>
  <c r="I13" i="10"/>
  <c r="D13" i="10"/>
  <c r="J13" i="10" s="1"/>
  <c r="C24" i="10"/>
  <c r="F26" i="5"/>
  <c r="K22" i="5"/>
  <c r="D22" i="5"/>
  <c r="L22" i="5" s="1"/>
  <c r="N22" i="5" s="1"/>
  <c r="K16" i="5"/>
  <c r="K24" i="5"/>
  <c r="D24" i="5"/>
  <c r="L24" i="5" s="1"/>
  <c r="N24" i="5" s="1"/>
  <c r="K13" i="5"/>
  <c r="F13" i="5"/>
  <c r="L13" i="5" s="1"/>
  <c r="N13" i="5" s="1"/>
  <c r="F21" i="5"/>
  <c r="C27" i="10"/>
  <c r="F29" i="5"/>
  <c r="F18" i="5"/>
  <c r="C28" i="10"/>
  <c r="F30" i="5"/>
  <c r="K18" i="5"/>
  <c r="D18" i="5"/>
  <c r="L18" i="5" s="1"/>
  <c r="N18" i="5" s="1"/>
  <c r="K30" i="5"/>
  <c r="D30" i="5"/>
  <c r="L30" i="5" s="1"/>
  <c r="N30" i="5" s="1"/>
  <c r="K31" i="5"/>
  <c r="K23" i="5"/>
  <c r="D23" i="5"/>
  <c r="L23" i="5" s="1"/>
  <c r="N23" i="5" s="1"/>
  <c r="I14" i="10"/>
  <c r="D14" i="10"/>
  <c r="J14" i="10" s="1"/>
  <c r="K25" i="5"/>
  <c r="D25" i="5"/>
  <c r="L25" i="5" s="1"/>
  <c r="N25" i="5" s="1"/>
  <c r="Y8" i="10"/>
  <c r="Y7" i="10"/>
  <c r="K22" i="10"/>
  <c r="Y22" i="10"/>
  <c r="Y9" i="10"/>
  <c r="K17" i="10"/>
  <c r="Y17" i="10"/>
  <c r="K18" i="10"/>
  <c r="Y18" i="10"/>
  <c r="K25" i="10"/>
  <c r="Y25" i="10"/>
  <c r="Y10" i="10"/>
  <c r="Y26" i="10"/>
  <c r="K21" i="10"/>
  <c r="Y21" i="10"/>
  <c r="D6" i="5"/>
  <c r="D7" i="5"/>
  <c r="D8" i="5"/>
  <c r="K8" i="10"/>
  <c r="K10" i="10"/>
  <c r="K26" i="10"/>
  <c r="K9" i="10"/>
  <c r="C3" i="10"/>
  <c r="D3" i="10" s="1"/>
  <c r="F5" i="5"/>
  <c r="K7" i="10"/>
  <c r="F9" i="5"/>
  <c r="L9" i="5" s="1"/>
  <c r="N9" i="5" s="1"/>
  <c r="E3" i="10"/>
  <c r="H5" i="5"/>
  <c r="P6" i="8"/>
  <c r="W13" i="10" l="1"/>
  <c r="X13" i="10" s="1"/>
  <c r="O13" i="10"/>
  <c r="P13" i="10" s="1"/>
  <c r="U13" i="10"/>
  <c r="V13" i="10" s="1"/>
  <c r="M13" i="10"/>
  <c r="N13" i="10" s="1"/>
  <c r="S13" i="10"/>
  <c r="T13" i="10" s="1"/>
  <c r="Q13" i="10"/>
  <c r="R13" i="10" s="1"/>
  <c r="Y14" i="10"/>
  <c r="S14" i="10"/>
  <c r="T14" i="10" s="1"/>
  <c r="W14" i="10"/>
  <c r="X14" i="10" s="1"/>
  <c r="Q14" i="10"/>
  <c r="R14" i="10" s="1"/>
  <c r="M14" i="10"/>
  <c r="N14" i="10" s="1"/>
  <c r="U14" i="10"/>
  <c r="V14" i="10" s="1"/>
  <c r="O14" i="10"/>
  <c r="P14" i="10" s="1"/>
  <c r="U12" i="10"/>
  <c r="V12" i="10" s="1"/>
  <c r="Q12" i="10"/>
  <c r="R12" i="10" s="1"/>
  <c r="S12" i="10"/>
  <c r="T12" i="10" s="1"/>
  <c r="W12" i="10"/>
  <c r="X12" i="10" s="1"/>
  <c r="O12" i="10"/>
  <c r="P12" i="10" s="1"/>
  <c r="M12" i="10"/>
  <c r="N12" i="10" s="1"/>
  <c r="K13" i="10"/>
  <c r="Y13" i="10"/>
  <c r="Y29" i="10"/>
  <c r="K14" i="10"/>
  <c r="K29" i="10"/>
  <c r="K12" i="10"/>
  <c r="I28" i="10"/>
  <c r="D28" i="10"/>
  <c r="J28" i="10" s="1"/>
  <c r="I27" i="10"/>
  <c r="D27" i="10"/>
  <c r="J27" i="10" s="1"/>
  <c r="I24" i="10"/>
  <c r="D24" i="10"/>
  <c r="J24" i="10" s="1"/>
  <c r="I20" i="10"/>
  <c r="D20" i="10"/>
  <c r="J20" i="10" s="1"/>
  <c r="I11" i="10"/>
  <c r="D11" i="10"/>
  <c r="J11" i="10" s="1"/>
  <c r="L29" i="5"/>
  <c r="N29" i="5" s="1"/>
  <c r="L26" i="5"/>
  <c r="N26" i="5" s="1"/>
  <c r="I15" i="10"/>
  <c r="D15" i="10"/>
  <c r="J15" i="10" s="1"/>
  <c r="I16" i="10"/>
  <c r="D16" i="10"/>
  <c r="J16" i="10" s="1"/>
  <c r="I19" i="10"/>
  <c r="D19" i="10"/>
  <c r="J19" i="10" s="1"/>
  <c r="I23" i="10"/>
  <c r="D23" i="10"/>
  <c r="J23" i="10" s="1"/>
  <c r="L21" i="5"/>
  <c r="N21" i="5" s="1"/>
  <c r="F3" i="10"/>
  <c r="Q11" i="10" l="1"/>
  <c r="R11" i="10" s="1"/>
  <c r="M11" i="10"/>
  <c r="N11" i="10" s="1"/>
  <c r="S11" i="10"/>
  <c r="T11" i="10" s="1"/>
  <c r="W11" i="10"/>
  <c r="X11" i="10" s="1"/>
  <c r="O11" i="10"/>
  <c r="P11" i="10" s="1"/>
  <c r="U11" i="10"/>
  <c r="V11" i="10" s="1"/>
  <c r="Q19" i="10"/>
  <c r="R19" i="10" s="1"/>
  <c r="M19" i="10"/>
  <c r="N19" i="10" s="1"/>
  <c r="S19" i="10"/>
  <c r="T19" i="10" s="1"/>
  <c r="W19" i="10"/>
  <c r="X19" i="10" s="1"/>
  <c r="U19" i="10"/>
  <c r="V19" i="10" s="1"/>
  <c r="O19" i="10"/>
  <c r="P19" i="10" s="1"/>
  <c r="Q15" i="10"/>
  <c r="R15" i="10" s="1"/>
  <c r="M15" i="10"/>
  <c r="N15" i="10" s="1"/>
  <c r="S15" i="10"/>
  <c r="T15" i="10" s="1"/>
  <c r="W15" i="10"/>
  <c r="X15" i="10" s="1"/>
  <c r="U15" i="10"/>
  <c r="V15" i="10" s="1"/>
  <c r="O15" i="10"/>
  <c r="P15" i="10" s="1"/>
  <c r="Q23" i="10"/>
  <c r="R23" i="10" s="1"/>
  <c r="M23" i="10"/>
  <c r="N23" i="10" s="1"/>
  <c r="S23" i="10"/>
  <c r="T23" i="10" s="1"/>
  <c r="O23" i="10"/>
  <c r="P23" i="10" s="1"/>
  <c r="W23" i="10"/>
  <c r="X23" i="10" s="1"/>
  <c r="U23" i="10"/>
  <c r="V23" i="10" s="1"/>
  <c r="U16" i="10"/>
  <c r="V16" i="10" s="1"/>
  <c r="Q16" i="10"/>
  <c r="R16" i="10" s="1"/>
  <c r="O16" i="10"/>
  <c r="P16" i="10" s="1"/>
  <c r="S16" i="10"/>
  <c r="T16" i="10" s="1"/>
  <c r="M16" i="10"/>
  <c r="N16" i="10" s="1"/>
  <c r="W16" i="10"/>
  <c r="X16" i="10" s="1"/>
  <c r="U20" i="10"/>
  <c r="V20" i="10" s="1"/>
  <c r="Q20" i="10"/>
  <c r="R20" i="10" s="1"/>
  <c r="S20" i="10"/>
  <c r="T20" i="10" s="1"/>
  <c r="W20" i="10"/>
  <c r="X20" i="10" s="1"/>
  <c r="M20" i="10"/>
  <c r="N20" i="10" s="1"/>
  <c r="O20" i="10"/>
  <c r="P20" i="10" s="1"/>
  <c r="Y15" i="10"/>
  <c r="K15" i="10"/>
  <c r="K23" i="10"/>
  <c r="Y23" i="10"/>
  <c r="K20" i="10"/>
  <c r="Y20" i="10"/>
  <c r="Y27" i="10"/>
  <c r="K27" i="10"/>
  <c r="K19" i="10"/>
  <c r="Y19" i="10"/>
  <c r="Y24" i="10"/>
  <c r="K24" i="10"/>
  <c r="K16" i="10"/>
  <c r="Y16" i="10"/>
  <c r="Y11" i="10"/>
  <c r="K11" i="10"/>
  <c r="Y28" i="10"/>
  <c r="K28" i="10"/>
  <c r="M4" i="4"/>
  <c r="A23" i="4"/>
  <c r="A24" i="4"/>
  <c r="A25" i="4"/>
  <c r="A26" i="4"/>
  <c r="A27" i="4"/>
  <c r="A28" i="4"/>
  <c r="A29" i="4"/>
  <c r="A30" i="4"/>
  <c r="A22" i="4"/>
  <c r="A20" i="4"/>
  <c r="A21" i="4"/>
  <c r="A19" i="4"/>
  <c r="P30" i="4" l="1"/>
  <c r="M31" i="5" s="1"/>
  <c r="N30" i="4"/>
  <c r="O30" i="4" s="1"/>
  <c r="P26" i="4"/>
  <c r="M27" i="5" s="1"/>
  <c r="N26" i="4"/>
  <c r="O26" i="4" s="1"/>
  <c r="P22" i="4"/>
  <c r="M23" i="5" s="1"/>
  <c r="N22" i="4"/>
  <c r="O22" i="4" s="1"/>
  <c r="P18" i="4"/>
  <c r="M19" i="5" s="1"/>
  <c r="N18" i="4"/>
  <c r="O18" i="4" s="1"/>
  <c r="P14" i="4"/>
  <c r="M15" i="5" s="1"/>
  <c r="N14" i="4"/>
  <c r="O14" i="4" s="1"/>
  <c r="P10" i="4"/>
  <c r="M11" i="5" s="1"/>
  <c r="N10" i="4"/>
  <c r="O10" i="4" s="1"/>
  <c r="P5" i="4"/>
  <c r="N5" i="4"/>
  <c r="O5" i="4" s="1"/>
  <c r="P29" i="4"/>
  <c r="M30" i="5" s="1"/>
  <c r="N29" i="4"/>
  <c r="O29" i="4" s="1"/>
  <c r="P25" i="4"/>
  <c r="M26" i="5" s="1"/>
  <c r="N25" i="4"/>
  <c r="O25" i="4" s="1"/>
  <c r="P21" i="4"/>
  <c r="M22" i="5" s="1"/>
  <c r="N21" i="4"/>
  <c r="O21" i="4" s="1"/>
  <c r="P17" i="4"/>
  <c r="M18" i="5" s="1"/>
  <c r="N17" i="4"/>
  <c r="O17" i="4" s="1"/>
  <c r="P13" i="4"/>
  <c r="M14" i="5" s="1"/>
  <c r="N13" i="4"/>
  <c r="O13" i="4" s="1"/>
  <c r="P9" i="4"/>
  <c r="M10" i="5" s="1"/>
  <c r="N9" i="4"/>
  <c r="O9" i="4" s="1"/>
  <c r="P28" i="4"/>
  <c r="M29" i="5" s="1"/>
  <c r="N28" i="4"/>
  <c r="O28" i="4" s="1"/>
  <c r="P24" i="4"/>
  <c r="M25" i="5" s="1"/>
  <c r="N24" i="4"/>
  <c r="O24" i="4" s="1"/>
  <c r="P20" i="4"/>
  <c r="M21" i="5" s="1"/>
  <c r="N20" i="4"/>
  <c r="O20" i="4" s="1"/>
  <c r="P16" i="4"/>
  <c r="M17" i="5" s="1"/>
  <c r="N16" i="4"/>
  <c r="O16" i="4" s="1"/>
  <c r="N7" i="4"/>
  <c r="O7" i="4" s="1"/>
  <c r="K8" i="5"/>
  <c r="I5" i="5"/>
  <c r="N4" i="4"/>
  <c r="O4" i="4" s="1"/>
  <c r="P27" i="4"/>
  <c r="M28" i="5" s="1"/>
  <c r="N27" i="4"/>
  <c r="O27" i="4" s="1"/>
  <c r="P23" i="4"/>
  <c r="M24" i="5" s="1"/>
  <c r="N23" i="4"/>
  <c r="O23" i="4" s="1"/>
  <c r="P19" i="4"/>
  <c r="M20" i="5" s="1"/>
  <c r="N19" i="4"/>
  <c r="O19" i="4" s="1"/>
  <c r="P15" i="4"/>
  <c r="M16" i="5" s="1"/>
  <c r="N15" i="4"/>
  <c r="O15" i="4" s="1"/>
  <c r="P11" i="4"/>
  <c r="M12" i="5" s="1"/>
  <c r="N11" i="4"/>
  <c r="O11" i="4" s="1"/>
  <c r="P6" i="4"/>
  <c r="M7" i="5" s="1"/>
  <c r="K7" i="5"/>
  <c r="N6" i="4"/>
  <c r="O6" i="4" s="1"/>
  <c r="J11" i="5"/>
  <c r="L11" i="5" s="1"/>
  <c r="N11" i="5" s="1"/>
  <c r="P12" i="4"/>
  <c r="M13" i="5" s="1"/>
  <c r="N12" i="4"/>
  <c r="O12" i="4" s="1"/>
  <c r="P8" i="4"/>
  <c r="M9" i="5" s="1"/>
  <c r="N8" i="4"/>
  <c r="O8" i="4" s="1"/>
  <c r="P7" i="4"/>
  <c r="M8" i="5" s="1"/>
  <c r="P4" i="4"/>
  <c r="M5" i="5" s="1"/>
  <c r="M5" i="8" l="1"/>
  <c r="N5" i="8" s="1"/>
  <c r="E6" i="5" s="1"/>
  <c r="C4" i="10" s="1"/>
  <c r="G5" i="10"/>
  <c r="I5" i="10" s="1"/>
  <c r="J7" i="5"/>
  <c r="L7" i="5" s="1"/>
  <c r="N7" i="5" s="1"/>
  <c r="G3" i="10"/>
  <c r="J5" i="5"/>
  <c r="L5" i="5" s="1"/>
  <c r="N5" i="5" s="1"/>
  <c r="K5" i="5"/>
  <c r="G4" i="10"/>
  <c r="H4" i="10" s="1"/>
  <c r="J6" i="5"/>
  <c r="G6" i="10"/>
  <c r="I6" i="10" s="1"/>
  <c r="J8" i="5"/>
  <c r="L8" i="5" s="1"/>
  <c r="N8" i="5" s="1"/>
  <c r="O5" i="8"/>
  <c r="P5" i="8" s="1"/>
  <c r="K6" i="5"/>
  <c r="Q5" i="8"/>
  <c r="M6" i="5" s="1"/>
  <c r="I4" i="10" l="1"/>
  <c r="F6" i="5"/>
  <c r="L6" i="5" s="1"/>
  <c r="N6" i="5" s="1"/>
  <c r="H6" i="10"/>
  <c r="J6" i="10" s="1"/>
  <c r="H5" i="10"/>
  <c r="J5" i="10" s="1"/>
  <c r="H3" i="10"/>
  <c r="J3" i="10" s="1"/>
  <c r="I3" i="10"/>
  <c r="Y6" i="10" l="1"/>
  <c r="Y5" i="10"/>
  <c r="Y3" i="10"/>
  <c r="M3" i="10"/>
  <c r="O3" i="10"/>
  <c r="K6" i="10"/>
  <c r="K3" i="10"/>
  <c r="K5" i="10"/>
  <c r="D4" i="10"/>
  <c r="J4" i="10" s="1"/>
  <c r="Y4" i="10" l="1"/>
  <c r="K4" i="10"/>
</calcChain>
</file>

<file path=xl/sharedStrings.xml><?xml version="1.0" encoding="utf-8"?>
<sst xmlns="http://schemas.openxmlformats.org/spreadsheetml/2006/main" count="474" uniqueCount="120">
  <si>
    <t>Plan</t>
  </si>
  <si>
    <t>LO2</t>
  </si>
  <si>
    <t>LO 1</t>
  </si>
  <si>
    <t>LO3</t>
  </si>
  <si>
    <t>Band</t>
  </si>
  <si>
    <t>Student</t>
  </si>
  <si>
    <t>LO4</t>
  </si>
  <si>
    <t>LO5</t>
  </si>
  <si>
    <t>LO6</t>
  </si>
  <si>
    <t>LO7</t>
  </si>
  <si>
    <t>LO8</t>
  </si>
  <si>
    <t xml:space="preserve">% Weighting </t>
  </si>
  <si>
    <t>Grade Boundaries</t>
  </si>
  <si>
    <t>A*</t>
  </si>
  <si>
    <t>A</t>
  </si>
  <si>
    <t>B</t>
  </si>
  <si>
    <t>C</t>
  </si>
  <si>
    <t>PassL2</t>
  </si>
  <si>
    <t>Pass L1</t>
  </si>
  <si>
    <t xml:space="preserve">Merit </t>
  </si>
  <si>
    <t xml:space="preserve">Distinction </t>
  </si>
  <si>
    <t>Number of units passed</t>
  </si>
  <si>
    <t>Forname/ Surname</t>
  </si>
  <si>
    <t>Pass</t>
  </si>
  <si>
    <t>Pass*</t>
  </si>
  <si>
    <t>U</t>
  </si>
  <si>
    <t>RAW MARK</t>
  </si>
  <si>
    <t>UMS</t>
  </si>
  <si>
    <t>Conclusion</t>
  </si>
  <si>
    <t>Mark</t>
  </si>
  <si>
    <t>Tasks</t>
  </si>
  <si>
    <t>Personal Reflection</t>
  </si>
  <si>
    <t>Personal Skills Audit</t>
  </si>
  <si>
    <t xml:space="preserve"> Personal Reflection</t>
  </si>
  <si>
    <t xml:space="preserve"> Confirmation Statement</t>
  </si>
  <si>
    <t>Individual Project /96</t>
  </si>
  <si>
    <t>Individual Project (UMS)/150</t>
  </si>
  <si>
    <t>Enterprise and Employability /36</t>
  </si>
  <si>
    <t>Enterpise and Employability (UMS)/60</t>
  </si>
  <si>
    <t>Global Citizenship /36</t>
  </si>
  <si>
    <t>Global Citizenship (UMS)/45</t>
  </si>
  <si>
    <t>Community Challenge /36</t>
  </si>
  <si>
    <t xml:space="preserve"> Community Challenge (UMS)/45</t>
  </si>
  <si>
    <t>Challenge Grade</t>
  </si>
  <si>
    <t>Challenge Achieved</t>
  </si>
  <si>
    <t>Grade Boundary Raw</t>
  </si>
  <si>
    <t>Grade Boundary UMS</t>
  </si>
  <si>
    <t>Final Grade</t>
  </si>
  <si>
    <t>Total Raw/36</t>
  </si>
  <si>
    <t>Total UMS/45</t>
  </si>
  <si>
    <t>Y</t>
  </si>
  <si>
    <t>Jessica</t>
  </si>
  <si>
    <t>Hollie</t>
  </si>
  <si>
    <t>Seren</t>
  </si>
  <si>
    <t>Steven</t>
  </si>
  <si>
    <t xml:space="preserve">Student Marks </t>
  </si>
  <si>
    <t xml:space="preserve">Problem Solving </t>
  </si>
  <si>
    <t>Personal Standpoint</t>
  </si>
  <si>
    <t>Raising Awarness Pack</t>
  </si>
  <si>
    <t>Skills Audit</t>
  </si>
  <si>
    <t>Confirmation Statement</t>
  </si>
  <si>
    <t>Product Development</t>
  </si>
  <si>
    <t>Visual Display</t>
  </si>
  <si>
    <t>Title</t>
  </si>
  <si>
    <t>Aims and objectives</t>
  </si>
  <si>
    <t>Rationale</t>
  </si>
  <si>
    <t>Primary Research</t>
  </si>
  <si>
    <t>Secondary Research</t>
  </si>
  <si>
    <t>Evaluation</t>
  </si>
  <si>
    <t>Final outcome</t>
  </si>
  <si>
    <t>Individual Project Grade</t>
  </si>
  <si>
    <t>Total UMS Score/ 300</t>
  </si>
  <si>
    <t>Total Raw Score/204</t>
  </si>
  <si>
    <t>Final Grade Indicator</t>
  </si>
  <si>
    <t>Overall Student Performance - Skills Challenge Certificate - Welsh Bacclauareate</t>
  </si>
  <si>
    <t>Final Scores</t>
  </si>
  <si>
    <t>Total raw marks for challenges</t>
  </si>
  <si>
    <t>Total UMS marks for challenges</t>
  </si>
  <si>
    <t>Grade Boundaries UMS</t>
  </si>
  <si>
    <t xml:space="preserve">Overall  SCC Grade Boundaries </t>
  </si>
  <si>
    <t>School Target Grade</t>
  </si>
  <si>
    <t xml:space="preserve"> Raw/36</t>
  </si>
  <si>
    <t>Enterprise and Employability                         20%</t>
  </si>
  <si>
    <t xml:space="preserve"> UMS/60</t>
  </si>
  <si>
    <t>UMS/45</t>
  </si>
  <si>
    <t>Global Citizenship                 15%</t>
  </si>
  <si>
    <t>Raw /36</t>
  </si>
  <si>
    <t xml:space="preserve"> UMS /45</t>
  </si>
  <si>
    <t>Community                                      15%</t>
  </si>
  <si>
    <t>Final Grade Skills Challenge Certificate Grade</t>
  </si>
  <si>
    <t>Individual Project Jan 2017</t>
  </si>
  <si>
    <t xml:space="preserve"> Bagloriaeth Cymru/Welsh Baccalaureate - Mentergarwch ac Chyflogadwyedd/Enterprise and Employability Challenge - 20% - out of 36</t>
  </si>
  <si>
    <t xml:space="preserve">Bagloriaeth Cymru/Welsh Baccalaureate - Project Unigol/Individual Project - 50% </t>
  </si>
  <si>
    <t xml:space="preserve">Bagloriaeth Cymru/Welsh Baccalaureate - Her y Gymuned/Community Challenge  - 15% </t>
  </si>
  <si>
    <t xml:space="preserve">Bagloriaeth Cymru/Welsh Baccalaureate - Dinasyddiaeth Fyd-Eang/Global Citizenship Challenge - 15% </t>
  </si>
  <si>
    <t>RAW - Jan 17</t>
  </si>
  <si>
    <t>WJEC Grade Boundaries Jan 17 Update each series</t>
  </si>
  <si>
    <t>WJEC Grade Boundaries Jan 2017 Update each series</t>
  </si>
  <si>
    <t>WJEC Grade Boundaries Jan 2017</t>
  </si>
  <si>
    <t>Raw scores needed for Individual Project to achieve SCC grade</t>
  </si>
  <si>
    <t>A* UMS</t>
  </si>
  <si>
    <t>Pass grade / UMS</t>
  </si>
  <si>
    <t>N/A</t>
  </si>
  <si>
    <t>Individual Project Grade Boundaries/96 Raw/150 UMS</t>
  </si>
  <si>
    <t>L1 Pass</t>
  </si>
  <si>
    <t>Level 2 Pass</t>
  </si>
  <si>
    <t>Merit</t>
  </si>
  <si>
    <t>Distinction</t>
  </si>
  <si>
    <t>3 Challenge Marks</t>
  </si>
  <si>
    <t>A /UMS</t>
  </si>
  <si>
    <t>B UMS</t>
  </si>
  <si>
    <t>C UMS</t>
  </si>
  <si>
    <t>PASS* UMS</t>
  </si>
  <si>
    <t>PASS* Raw</t>
  </si>
  <si>
    <t>PASS UMS</t>
  </si>
  <si>
    <t>PASS Raw</t>
  </si>
  <si>
    <t>C Raw</t>
  </si>
  <si>
    <t>B Raw</t>
  </si>
  <si>
    <t>A Raw</t>
  </si>
  <si>
    <t>A* Raw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</si>
</sst>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sz val="11"/>
      <color rgb="FF212121"/>
      <name val="Calibri"/>
      <family val="2"/>
    </font>
    <font>
      <sz val="14"/>
      <color theme="1"/>
      <name val="Arial"/>
      <family val="2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theme="1"/>
      <name val="Bookman Old Style"/>
      <family val="1"/>
    </font>
  </fonts>
  <fills count="2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8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8" fillId="2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14" borderId="2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8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3" fillId="0" borderId="0" xfId="1" applyFill="1" applyAlignment="1" applyProtection="1">
      <alignment vertical="center" wrapText="1"/>
    </xf>
    <xf numFmtId="0" fontId="8" fillId="20" borderId="1" xfId="0" applyFont="1" applyFill="1" applyBorder="1" applyAlignment="1">
      <alignment horizontal="center" vertical="center"/>
    </xf>
    <xf numFmtId="0" fontId="8" fillId="20" borderId="2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8" fillId="16" borderId="2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8" fillId="21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5" borderId="0" xfId="0" applyFont="1" applyFill="1" applyAlignment="1">
      <alignment vertical="center" wrapText="1"/>
    </xf>
    <xf numFmtId="1" fontId="5" fillId="12" borderId="1" xfId="0" applyNumberFormat="1" applyFont="1" applyFill="1" applyBorder="1" applyAlignment="1">
      <alignment horizontal="center" vertical="center"/>
    </xf>
    <xf numFmtId="0" fontId="8" fillId="23" borderId="1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/>
    </xf>
    <xf numFmtId="0" fontId="8" fillId="18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14" borderId="0" xfId="0" applyFont="1" applyFill="1" applyAlignment="1">
      <alignment horizontal="center" vertical="center"/>
    </xf>
    <xf numFmtId="0" fontId="5" fillId="14" borderId="0" xfId="0" applyFont="1" applyFill="1" applyAlignment="1">
      <alignment horizontal="center" vertical="center"/>
    </xf>
    <xf numFmtId="0" fontId="5" fillId="14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12" borderId="1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2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5" fillId="16" borderId="6" xfId="0" applyFont="1" applyFill="1" applyBorder="1" applyAlignment="1">
      <alignment horizontal="center" vertical="center"/>
    </xf>
    <xf numFmtId="0" fontId="8" fillId="16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11" borderId="10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1" fontId="5" fillId="3" borderId="25" xfId="0" applyNumberFormat="1" applyFont="1" applyFill="1" applyBorder="1" applyAlignment="1">
      <alignment horizontal="center" vertical="center"/>
    </xf>
    <xf numFmtId="1" fontId="5" fillId="3" borderId="26" xfId="0" applyNumberFormat="1" applyFont="1" applyFill="1" applyBorder="1" applyAlignment="1">
      <alignment horizontal="center" vertical="center"/>
    </xf>
    <xf numFmtId="1" fontId="5" fillId="3" borderId="28" xfId="0" applyNumberFormat="1" applyFont="1" applyFill="1" applyBorder="1" applyAlignment="1">
      <alignment horizontal="center" vertical="center"/>
    </xf>
    <xf numFmtId="1" fontId="5" fillId="3" borderId="11" xfId="0" applyNumberFormat="1" applyFont="1" applyFill="1" applyBorder="1" applyAlignment="1">
      <alignment horizontal="center" vertical="center"/>
    </xf>
    <xf numFmtId="0" fontId="0" fillId="0" borderId="20" xfId="0" applyBorder="1"/>
    <xf numFmtId="0" fontId="7" fillId="0" borderId="30" xfId="0" applyFont="1" applyBorder="1" applyAlignment="1">
      <alignment horizontal="center" vertical="center" wrapText="1"/>
    </xf>
    <xf numFmtId="1" fontId="0" fillId="0" borderId="3" xfId="0" applyNumberFormat="1" applyBorder="1"/>
    <xf numFmtId="1" fontId="0" fillId="0" borderId="4" xfId="0" applyNumberFormat="1" applyBorder="1"/>
    <xf numFmtId="0" fontId="6" fillId="9" borderId="23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1" fontId="5" fillId="9" borderId="25" xfId="0" applyNumberFormat="1" applyFont="1" applyFill="1" applyBorder="1" applyAlignment="1">
      <alignment horizontal="center" vertical="center"/>
    </xf>
    <xf numFmtId="1" fontId="5" fillId="9" borderId="26" xfId="0" applyNumberFormat="1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 vertical="center"/>
    </xf>
    <xf numFmtId="1" fontId="5" fillId="9" borderId="28" xfId="0" applyNumberFormat="1" applyFont="1" applyFill="1" applyBorder="1" applyAlignment="1">
      <alignment horizontal="center" vertical="center"/>
    </xf>
    <xf numFmtId="0" fontId="6" fillId="14" borderId="23" xfId="0" applyFont="1" applyFill="1" applyBorder="1" applyAlignment="1">
      <alignment horizontal="center" vertical="center" wrapText="1"/>
    </xf>
    <xf numFmtId="0" fontId="6" fillId="14" borderId="24" xfId="0" applyFont="1" applyFill="1" applyBorder="1" applyAlignment="1">
      <alignment horizontal="center" vertical="center" wrapText="1"/>
    </xf>
    <xf numFmtId="1" fontId="5" fillId="14" borderId="25" xfId="0" applyNumberFormat="1" applyFont="1" applyFill="1" applyBorder="1" applyAlignment="1">
      <alignment horizontal="center" vertical="center"/>
    </xf>
    <xf numFmtId="1" fontId="5" fillId="14" borderId="26" xfId="0" applyNumberFormat="1" applyFont="1" applyFill="1" applyBorder="1" applyAlignment="1">
      <alignment horizontal="center" vertical="center"/>
    </xf>
    <xf numFmtId="1" fontId="5" fillId="14" borderId="27" xfId="0" applyNumberFormat="1" applyFont="1" applyFill="1" applyBorder="1" applyAlignment="1">
      <alignment horizontal="center" vertical="center"/>
    </xf>
    <xf numFmtId="1" fontId="5" fillId="14" borderId="28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1" fontId="5" fillId="2" borderId="25" xfId="0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1" fontId="5" fillId="2" borderId="27" xfId="0" applyNumberFormat="1" applyFont="1" applyFill="1" applyBorder="1" applyAlignment="1">
      <alignment horizontal="center" vertical="center"/>
    </xf>
    <xf numFmtId="1" fontId="5" fillId="2" borderId="28" xfId="0" applyNumberFormat="1" applyFont="1" applyFill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1" fontId="5" fillId="2" borderId="41" xfId="0" applyNumberFormat="1" applyFont="1" applyFill="1" applyBorder="1" applyAlignment="1">
      <alignment horizontal="center" vertical="center"/>
    </xf>
    <xf numFmtId="1" fontId="5" fillId="9" borderId="41" xfId="0" applyNumberFormat="1" applyFont="1" applyFill="1" applyBorder="1" applyAlignment="1">
      <alignment horizontal="center" vertical="center"/>
    </xf>
    <xf numFmtId="1" fontId="5" fillId="14" borderId="41" xfId="0" applyNumberFormat="1" applyFont="1" applyFill="1" applyBorder="1" applyAlignment="1">
      <alignment horizontal="center" vertical="center"/>
    </xf>
    <xf numFmtId="0" fontId="8" fillId="22" borderId="27" xfId="0" applyFont="1" applyFill="1" applyBorder="1" applyAlignment="1">
      <alignment horizontal="center" vertical="center" wrapText="1"/>
    </xf>
    <xf numFmtId="0" fontId="8" fillId="22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23" borderId="27" xfId="0" applyFont="1" applyFill="1" applyBorder="1" applyAlignment="1">
      <alignment horizontal="center" vertical="center" wrapText="1"/>
    </xf>
    <xf numFmtId="0" fontId="8" fillId="23" borderId="28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5" fillId="17" borderId="27" xfId="0" applyFont="1" applyFill="1" applyBorder="1" applyAlignment="1">
      <alignment horizontal="center" vertical="center"/>
    </xf>
    <xf numFmtId="0" fontId="5" fillId="17" borderId="28" xfId="0" applyFont="1" applyFill="1" applyBorder="1" applyAlignment="1">
      <alignment horizontal="center" vertical="center"/>
    </xf>
    <xf numFmtId="0" fontId="5" fillId="17" borderId="29" xfId="0" applyFont="1" applyFill="1" applyBorder="1" applyAlignment="1">
      <alignment horizontal="center" vertical="center"/>
    </xf>
    <xf numFmtId="0" fontId="5" fillId="17" borderId="11" xfId="0" applyFont="1" applyFill="1" applyBorder="1" applyAlignment="1">
      <alignment horizontal="center" vertical="center"/>
    </xf>
    <xf numFmtId="0" fontId="8" fillId="12" borderId="28" xfId="0" applyFont="1" applyFill="1" applyBorder="1" applyAlignment="1">
      <alignment horizontal="center" vertical="center" wrapText="1"/>
    </xf>
    <xf numFmtId="0" fontId="5" fillId="12" borderId="28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8" borderId="27" xfId="0" applyFont="1" applyFill="1" applyBorder="1" applyAlignment="1">
      <alignment horizontal="center" vertical="center"/>
    </xf>
    <xf numFmtId="0" fontId="5" fillId="18" borderId="28" xfId="0" applyFont="1" applyFill="1" applyBorder="1" applyAlignment="1">
      <alignment horizontal="center" vertical="center"/>
    </xf>
    <xf numFmtId="0" fontId="5" fillId="18" borderId="29" xfId="0" applyFont="1" applyFill="1" applyBorder="1" applyAlignment="1">
      <alignment horizontal="center" vertical="center"/>
    </xf>
    <xf numFmtId="0" fontId="5" fillId="18" borderId="10" xfId="0" applyFont="1" applyFill="1" applyBorder="1" applyAlignment="1">
      <alignment horizontal="center" vertical="center"/>
    </xf>
    <xf numFmtId="0" fontId="5" fillId="18" borderId="11" xfId="0" applyFont="1" applyFill="1" applyBorder="1" applyAlignment="1">
      <alignment horizontal="center" vertical="center"/>
    </xf>
    <xf numFmtId="0" fontId="8" fillId="18" borderId="27" xfId="0" applyFont="1" applyFill="1" applyBorder="1" applyAlignment="1">
      <alignment horizontal="center" vertical="center" wrapText="1"/>
    </xf>
    <xf numFmtId="0" fontId="8" fillId="18" borderId="28" xfId="0" applyFont="1" applyFill="1" applyBorder="1" applyAlignment="1">
      <alignment horizontal="center" vertical="center" wrapText="1"/>
    </xf>
    <xf numFmtId="0" fontId="5" fillId="12" borderId="27" xfId="0" applyFont="1" applyFill="1" applyBorder="1" applyAlignment="1">
      <alignment horizontal="center" vertical="center"/>
    </xf>
    <xf numFmtId="0" fontId="5" fillId="12" borderId="28" xfId="0" applyFont="1" applyFill="1" applyBorder="1" applyAlignment="1">
      <alignment horizontal="center" vertical="center"/>
    </xf>
    <xf numFmtId="0" fontId="5" fillId="12" borderId="29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12" borderId="11" xfId="0" applyFont="1" applyFill="1" applyBorder="1" applyAlignment="1">
      <alignment horizontal="center" vertical="center"/>
    </xf>
    <xf numFmtId="0" fontId="8" fillId="12" borderId="27" xfId="0" applyFont="1" applyFill="1" applyBorder="1" applyAlignment="1">
      <alignment horizontal="center" vertical="center" wrapText="1"/>
    </xf>
    <xf numFmtId="1" fontId="5" fillId="12" borderId="10" xfId="0" applyNumberFormat="1" applyFont="1" applyFill="1" applyBorder="1" applyAlignment="1">
      <alignment horizontal="center" vertical="center"/>
    </xf>
    <xf numFmtId="0" fontId="5" fillId="14" borderId="27" xfId="0" applyFont="1" applyFill="1" applyBorder="1" applyAlignment="1">
      <alignment horizontal="center" vertical="center"/>
    </xf>
    <xf numFmtId="0" fontId="5" fillId="14" borderId="28" xfId="0" applyFont="1" applyFill="1" applyBorder="1" applyAlignment="1">
      <alignment horizontal="center" vertical="center"/>
    </xf>
    <xf numFmtId="0" fontId="5" fillId="14" borderId="29" xfId="0" applyFont="1" applyFill="1" applyBorder="1" applyAlignment="1">
      <alignment horizontal="center" vertical="center"/>
    </xf>
    <xf numFmtId="0" fontId="5" fillId="14" borderId="10" xfId="0" applyFont="1" applyFill="1" applyBorder="1" applyAlignment="1">
      <alignment horizontal="center" vertical="center"/>
    </xf>
    <xf numFmtId="0" fontId="5" fillId="14" borderId="11" xfId="0" applyFont="1" applyFill="1" applyBorder="1" applyAlignment="1">
      <alignment horizontal="center" vertical="center"/>
    </xf>
    <xf numFmtId="0" fontId="8" fillId="14" borderId="28" xfId="0" applyFont="1" applyFill="1" applyBorder="1" applyAlignment="1">
      <alignment horizontal="center" vertical="center" wrapText="1"/>
    </xf>
    <xf numFmtId="0" fontId="5" fillId="22" borderId="28" xfId="0" applyFont="1" applyFill="1" applyBorder="1" applyAlignment="1">
      <alignment horizontal="center" vertical="center"/>
    </xf>
    <xf numFmtId="0" fontId="5" fillId="22" borderId="10" xfId="0" applyFont="1" applyFill="1" applyBorder="1" applyAlignment="1">
      <alignment horizontal="center" vertical="center"/>
    </xf>
    <xf numFmtId="0" fontId="5" fillId="22" borderId="11" xfId="0" applyFont="1" applyFill="1" applyBorder="1" applyAlignment="1">
      <alignment horizontal="center" vertical="center"/>
    </xf>
    <xf numFmtId="0" fontId="8" fillId="13" borderId="27" xfId="0" applyFont="1" applyFill="1" applyBorder="1" applyAlignment="1">
      <alignment horizontal="center" vertical="center" wrapText="1"/>
    </xf>
    <xf numFmtId="0" fontId="8" fillId="13" borderId="28" xfId="0" applyFont="1" applyFill="1" applyBorder="1" applyAlignment="1">
      <alignment horizontal="center" vertical="center" wrapText="1"/>
    </xf>
    <xf numFmtId="0" fontId="5" fillId="9" borderId="27" xfId="0" applyFont="1" applyFill="1" applyBorder="1" applyAlignment="1">
      <alignment horizontal="center" vertical="center"/>
    </xf>
    <xf numFmtId="0" fontId="5" fillId="9" borderId="28" xfId="0" applyFont="1" applyFill="1" applyBorder="1" applyAlignment="1">
      <alignment horizontal="center" vertical="center"/>
    </xf>
    <xf numFmtId="0" fontId="5" fillId="9" borderId="29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8" fillId="9" borderId="27" xfId="0" applyFont="1" applyFill="1" applyBorder="1" applyAlignment="1">
      <alignment horizontal="center" vertical="center" wrapText="1"/>
    </xf>
    <xf numFmtId="0" fontId="8" fillId="9" borderId="28" xfId="0" applyFont="1" applyFill="1" applyBorder="1" applyAlignment="1">
      <alignment horizontal="center" vertical="center" wrapText="1"/>
    </xf>
    <xf numFmtId="0" fontId="5" fillId="13" borderId="27" xfId="0" applyFont="1" applyFill="1" applyBorder="1" applyAlignment="1">
      <alignment horizontal="center" vertical="center"/>
    </xf>
    <xf numFmtId="0" fontId="5" fillId="13" borderId="28" xfId="0" applyFont="1" applyFill="1" applyBorder="1" applyAlignment="1">
      <alignment horizontal="center" vertical="center"/>
    </xf>
    <xf numFmtId="0" fontId="5" fillId="13" borderId="29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5" fillId="13" borderId="11" xfId="0" applyFont="1" applyFill="1" applyBorder="1" applyAlignment="1">
      <alignment horizontal="center" vertical="center"/>
    </xf>
    <xf numFmtId="0" fontId="5" fillId="8" borderId="27" xfId="0" applyFont="1" applyFill="1" applyBorder="1" applyAlignment="1">
      <alignment horizontal="center" vertical="center"/>
    </xf>
    <xf numFmtId="0" fontId="5" fillId="8" borderId="28" xfId="0" applyFont="1" applyFill="1" applyBorder="1" applyAlignment="1">
      <alignment horizontal="center" vertical="center"/>
    </xf>
    <xf numFmtId="0" fontId="5" fillId="8" borderId="29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8" fillId="16" borderId="29" xfId="0" applyFont="1" applyFill="1" applyBorder="1" applyAlignment="1">
      <alignment horizontal="center" vertical="center" wrapText="1"/>
    </xf>
    <xf numFmtId="0" fontId="8" fillId="16" borderId="1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5" fillId="11" borderId="25" xfId="0" applyFont="1" applyFill="1" applyBorder="1" applyAlignment="1">
      <alignment horizontal="center" vertical="center"/>
    </xf>
    <xf numFmtId="0" fontId="5" fillId="11" borderId="26" xfId="0" applyFont="1" applyFill="1" applyBorder="1" applyAlignment="1">
      <alignment horizontal="center" vertical="center"/>
    </xf>
    <xf numFmtId="0" fontId="5" fillId="11" borderId="27" xfId="0" applyFont="1" applyFill="1" applyBorder="1" applyAlignment="1">
      <alignment horizontal="center" vertical="center"/>
    </xf>
    <xf numFmtId="0" fontId="5" fillId="11" borderId="28" xfId="0" applyFont="1" applyFill="1" applyBorder="1" applyAlignment="1">
      <alignment horizontal="center" vertical="center"/>
    </xf>
    <xf numFmtId="0" fontId="5" fillId="11" borderId="29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8" fillId="11" borderId="29" xfId="0" applyFont="1" applyFill="1" applyBorder="1" applyAlignment="1">
      <alignment horizontal="center" vertical="center" wrapText="1"/>
    </xf>
    <xf numFmtId="0" fontId="5" fillId="16" borderId="25" xfId="0" applyFont="1" applyFill="1" applyBorder="1" applyAlignment="1">
      <alignment horizontal="center" vertical="center"/>
    </xf>
    <xf numFmtId="0" fontId="5" fillId="16" borderId="26" xfId="0" applyFont="1" applyFill="1" applyBorder="1" applyAlignment="1">
      <alignment horizontal="center" vertical="center"/>
    </xf>
    <xf numFmtId="0" fontId="5" fillId="16" borderId="27" xfId="0" applyFont="1" applyFill="1" applyBorder="1" applyAlignment="1">
      <alignment horizontal="center" vertical="center"/>
    </xf>
    <xf numFmtId="0" fontId="5" fillId="16" borderId="28" xfId="0" applyFont="1" applyFill="1" applyBorder="1" applyAlignment="1">
      <alignment horizontal="center" vertical="center"/>
    </xf>
    <xf numFmtId="0" fontId="5" fillId="16" borderId="29" xfId="0" applyFont="1" applyFill="1" applyBorder="1" applyAlignment="1">
      <alignment horizontal="center" vertical="center"/>
    </xf>
    <xf numFmtId="0" fontId="5" fillId="16" borderId="10" xfId="0" applyFont="1" applyFill="1" applyBorder="1" applyAlignment="1">
      <alignment horizontal="center" vertical="center"/>
    </xf>
    <xf numFmtId="0" fontId="5" fillId="16" borderId="11" xfId="0" applyFont="1" applyFill="1" applyBorder="1" applyAlignment="1">
      <alignment horizontal="center" vertical="center"/>
    </xf>
    <xf numFmtId="0" fontId="6" fillId="12" borderId="27" xfId="0" applyFont="1" applyFill="1" applyBorder="1" applyAlignment="1">
      <alignment horizontal="center" vertical="center" wrapText="1"/>
    </xf>
    <xf numFmtId="0" fontId="6" fillId="12" borderId="28" xfId="0" applyFont="1" applyFill="1" applyBorder="1" applyAlignment="1">
      <alignment horizontal="center" vertical="center" wrapText="1"/>
    </xf>
    <xf numFmtId="1" fontId="5" fillId="12" borderId="27" xfId="0" applyNumberFormat="1" applyFont="1" applyFill="1" applyBorder="1" applyAlignment="1">
      <alignment horizontal="center" vertical="center"/>
    </xf>
    <xf numFmtId="1" fontId="5" fillId="12" borderId="28" xfId="0" applyNumberFormat="1" applyFont="1" applyFill="1" applyBorder="1" applyAlignment="1">
      <alignment horizontal="center" vertical="center"/>
    </xf>
    <xf numFmtId="1" fontId="5" fillId="12" borderId="29" xfId="0" applyNumberFormat="1" applyFont="1" applyFill="1" applyBorder="1" applyAlignment="1">
      <alignment horizontal="center" vertical="center"/>
    </xf>
    <xf numFmtId="1" fontId="5" fillId="12" borderId="11" xfId="0" applyNumberFormat="1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13" borderId="27" xfId="0" applyFont="1" applyFill="1" applyBorder="1" applyAlignment="1">
      <alignment horizontal="center" vertical="center" wrapText="1"/>
    </xf>
    <xf numFmtId="0" fontId="6" fillId="13" borderId="28" xfId="0" applyFont="1" applyFill="1" applyBorder="1" applyAlignment="1">
      <alignment horizontal="center" vertical="center" wrapText="1"/>
    </xf>
    <xf numFmtId="1" fontId="5" fillId="13" borderId="27" xfId="0" applyNumberFormat="1" applyFont="1" applyFill="1" applyBorder="1" applyAlignment="1">
      <alignment horizontal="center" vertical="center"/>
    </xf>
    <xf numFmtId="1" fontId="5" fillId="13" borderId="28" xfId="0" applyNumberFormat="1" applyFont="1" applyFill="1" applyBorder="1" applyAlignment="1">
      <alignment horizontal="center" vertical="center"/>
    </xf>
    <xf numFmtId="1" fontId="5" fillId="13" borderId="11" xfId="0" applyNumberFormat="1" applyFont="1" applyFill="1" applyBorder="1" applyAlignment="1">
      <alignment horizontal="center" vertical="center"/>
    </xf>
    <xf numFmtId="0" fontId="6" fillId="22" borderId="27" xfId="0" applyFont="1" applyFill="1" applyBorder="1" applyAlignment="1">
      <alignment horizontal="center" vertical="center" wrapText="1"/>
    </xf>
    <xf numFmtId="0" fontId="6" fillId="22" borderId="28" xfId="0" applyFont="1" applyFill="1" applyBorder="1" applyAlignment="1">
      <alignment horizontal="center" vertical="center" wrapText="1"/>
    </xf>
    <xf numFmtId="1" fontId="5" fillId="22" borderId="27" xfId="0" applyNumberFormat="1" applyFont="1" applyFill="1" applyBorder="1" applyAlignment="1">
      <alignment horizontal="center" vertical="center"/>
    </xf>
    <xf numFmtId="1" fontId="5" fillId="22" borderId="28" xfId="0" applyNumberFormat="1" applyFont="1" applyFill="1" applyBorder="1" applyAlignment="1">
      <alignment horizontal="center" vertical="center"/>
    </xf>
    <xf numFmtId="1" fontId="5" fillId="22" borderId="11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5" fillId="0" borderId="27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/>
    </xf>
    <xf numFmtId="0" fontId="8" fillId="7" borderId="48" xfId="0" applyFont="1" applyFill="1" applyBorder="1" applyAlignment="1">
      <alignment horizontal="center" vertical="center"/>
    </xf>
    <xf numFmtId="0" fontId="8" fillId="12" borderId="29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5" borderId="0" xfId="0" applyFill="1" applyBorder="1" applyAlignment="1">
      <alignment vertical="center" wrapText="1"/>
    </xf>
    <xf numFmtId="0" fontId="13" fillId="26" borderId="0" xfId="0" applyFont="1" applyFill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5" fillId="22" borderId="5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26" borderId="1" xfId="0" applyFont="1" applyFill="1" applyBorder="1" applyAlignment="1">
      <alignment horizontal="center" vertical="center" wrapText="1"/>
    </xf>
    <xf numFmtId="0" fontId="14" fillId="26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8" fillId="14" borderId="50" xfId="0" applyFont="1" applyFill="1" applyBorder="1" applyAlignment="1">
      <alignment horizontal="center" vertical="center" wrapText="1"/>
    </xf>
    <xf numFmtId="0" fontId="5" fillId="22" borderId="51" xfId="0" applyFont="1" applyFill="1" applyBorder="1" applyAlignment="1">
      <alignment horizontal="center" vertical="center"/>
    </xf>
    <xf numFmtId="0" fontId="0" fillId="14" borderId="27" xfId="0" applyFill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1" fillId="2" borderId="1" xfId="0" applyFont="1" applyFill="1" applyBorder="1"/>
    <xf numFmtId="17" fontId="15" fillId="0" borderId="22" xfId="0" applyNumberFormat="1" applyFont="1" applyBorder="1" applyAlignment="1">
      <alignment horizontal="center"/>
    </xf>
    <xf numFmtId="17" fontId="15" fillId="0" borderId="21" xfId="0" applyNumberFormat="1" applyFont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14" fillId="12" borderId="5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27" borderId="1" xfId="0" applyFont="1" applyFill="1" applyBorder="1" applyAlignment="1">
      <alignment horizontal="center" vertical="center" wrapText="1"/>
    </xf>
    <xf numFmtId="0" fontId="5" fillId="27" borderId="28" xfId="0" applyFont="1" applyFill="1" applyBorder="1" applyAlignment="1">
      <alignment horizontal="center" vertical="center" wrapText="1"/>
    </xf>
    <xf numFmtId="0" fontId="6" fillId="25" borderId="23" xfId="0" applyFont="1" applyFill="1" applyBorder="1" applyAlignment="1">
      <alignment horizontal="center" vertical="center" wrapText="1"/>
    </xf>
    <xf numFmtId="0" fontId="6" fillId="25" borderId="54" xfId="0" applyFont="1" applyFill="1" applyBorder="1" applyAlignment="1">
      <alignment horizontal="center" vertical="center" wrapText="1"/>
    </xf>
    <xf numFmtId="1" fontId="5" fillId="3" borderId="5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24" borderId="42" xfId="0" applyFont="1" applyFill="1" applyBorder="1" applyAlignment="1">
      <alignment horizontal="center" vertical="center"/>
    </xf>
    <xf numFmtId="0" fontId="8" fillId="24" borderId="7" xfId="0" applyFont="1" applyFill="1" applyBorder="1" applyAlignment="1">
      <alignment horizontal="center" vertical="center"/>
    </xf>
    <xf numFmtId="0" fontId="8" fillId="24" borderId="17" xfId="0" applyFont="1" applyFill="1" applyBorder="1" applyAlignment="1">
      <alignment horizontal="center" vertical="center"/>
    </xf>
    <xf numFmtId="0" fontId="8" fillId="24" borderId="52" xfId="0" applyFont="1" applyFill="1" applyBorder="1" applyAlignment="1">
      <alignment horizontal="center" vertical="center"/>
    </xf>
    <xf numFmtId="0" fontId="8" fillId="24" borderId="16" xfId="0" applyFont="1" applyFill="1" applyBorder="1" applyAlignment="1">
      <alignment horizontal="center" vertical="center"/>
    </xf>
    <xf numFmtId="0" fontId="8" fillId="24" borderId="47" xfId="0" applyFont="1" applyFill="1" applyBorder="1" applyAlignment="1">
      <alignment horizontal="center" vertical="center"/>
    </xf>
    <xf numFmtId="0" fontId="8" fillId="24" borderId="48" xfId="0" applyFont="1" applyFill="1" applyBorder="1" applyAlignment="1">
      <alignment horizontal="center" vertical="center"/>
    </xf>
    <xf numFmtId="0" fontId="8" fillId="24" borderId="49" xfId="0" applyFont="1" applyFill="1" applyBorder="1" applyAlignment="1">
      <alignment horizontal="center" vertical="center"/>
    </xf>
    <xf numFmtId="0" fontId="5" fillId="25" borderId="27" xfId="0" applyFont="1" applyFill="1" applyBorder="1" applyAlignment="1">
      <alignment horizontal="center" vertical="center"/>
    </xf>
    <xf numFmtId="0" fontId="5" fillId="25" borderId="28" xfId="0" applyFont="1" applyFill="1" applyBorder="1" applyAlignment="1">
      <alignment horizontal="center" vertical="center"/>
    </xf>
    <xf numFmtId="0" fontId="8" fillId="25" borderId="15" xfId="0" applyFont="1" applyFill="1" applyBorder="1" applyAlignment="1">
      <alignment horizontal="center" vertical="center" wrapText="1"/>
    </xf>
    <xf numFmtId="0" fontId="8" fillId="25" borderId="44" xfId="0" applyFont="1" applyFill="1" applyBorder="1" applyAlignment="1">
      <alignment horizontal="center" vertical="center" wrapText="1"/>
    </xf>
    <xf numFmtId="0" fontId="5" fillId="25" borderId="38" xfId="0" applyFont="1" applyFill="1" applyBorder="1" applyAlignment="1">
      <alignment horizontal="center" vertical="center"/>
    </xf>
    <xf numFmtId="0" fontId="5" fillId="25" borderId="39" xfId="0" applyFont="1" applyFill="1" applyBorder="1" applyAlignment="1">
      <alignment horizontal="center" vertical="center"/>
    </xf>
    <xf numFmtId="0" fontId="5" fillId="25" borderId="9" xfId="0" applyFont="1" applyFill="1" applyBorder="1" applyAlignment="1">
      <alignment horizontal="center" vertical="center"/>
    </xf>
    <xf numFmtId="0" fontId="5" fillId="25" borderId="40" xfId="0" applyFont="1" applyFill="1" applyBorder="1" applyAlignment="1">
      <alignment horizontal="center" vertical="center"/>
    </xf>
    <xf numFmtId="0" fontId="3" fillId="0" borderId="0" xfId="1" applyFill="1" applyBorder="1" applyAlignment="1" applyProtection="1">
      <alignment horizontal="center" vertical="center" wrapText="1"/>
    </xf>
    <xf numFmtId="0" fontId="8" fillId="24" borderId="2" xfId="0" applyFont="1" applyFill="1" applyBorder="1" applyAlignment="1">
      <alignment horizontal="center" vertical="center" wrapText="1"/>
    </xf>
    <xf numFmtId="0" fontId="8" fillId="24" borderId="4" xfId="0" applyFont="1" applyFill="1" applyBorder="1" applyAlignment="1">
      <alignment horizontal="center" vertical="center" wrapText="1"/>
    </xf>
    <xf numFmtId="0" fontId="8" fillId="21" borderId="22" xfId="0" applyFont="1" applyFill="1" applyBorder="1" applyAlignment="1">
      <alignment horizontal="center" vertical="center"/>
    </xf>
    <xf numFmtId="0" fontId="5" fillId="21" borderId="20" xfId="0" applyFont="1" applyFill="1" applyBorder="1" applyAlignment="1">
      <alignment horizontal="center" vertical="center"/>
    </xf>
    <xf numFmtId="0" fontId="5" fillId="21" borderId="21" xfId="0" applyFont="1" applyFill="1" applyBorder="1" applyAlignment="1">
      <alignment horizontal="center" vertical="center"/>
    </xf>
    <xf numFmtId="0" fontId="5" fillId="24" borderId="7" xfId="0" applyFont="1" applyFill="1" applyBorder="1" applyAlignment="1">
      <alignment horizontal="center" vertical="center"/>
    </xf>
    <xf numFmtId="0" fontId="5" fillId="24" borderId="17" xfId="0" applyFont="1" applyFill="1" applyBorder="1" applyAlignment="1">
      <alignment horizontal="center" vertical="center"/>
    </xf>
    <xf numFmtId="0" fontId="6" fillId="13" borderId="22" xfId="0" applyFont="1" applyFill="1" applyBorder="1" applyAlignment="1">
      <alignment horizontal="center" vertical="center"/>
    </xf>
    <xf numFmtId="0" fontId="7" fillId="13" borderId="20" xfId="0" applyFont="1" applyFill="1" applyBorder="1" applyAlignment="1">
      <alignment horizontal="center" vertical="center"/>
    </xf>
    <xf numFmtId="0" fontId="7" fillId="13" borderId="21" xfId="0" applyFont="1" applyFill="1" applyBorder="1" applyAlignment="1">
      <alignment horizontal="center" vertical="center"/>
    </xf>
    <xf numFmtId="0" fontId="8" fillId="19" borderId="15" xfId="0" applyFont="1" applyFill="1" applyBorder="1" applyAlignment="1">
      <alignment horizontal="center" vertical="center"/>
    </xf>
    <xf numFmtId="0" fontId="8" fillId="19" borderId="44" xfId="0" applyFont="1" applyFill="1" applyBorder="1" applyAlignment="1">
      <alignment horizontal="center" vertical="center"/>
    </xf>
    <xf numFmtId="0" fontId="8" fillId="19" borderId="42" xfId="0" applyFont="1" applyFill="1" applyBorder="1" applyAlignment="1">
      <alignment horizontal="center" vertical="center"/>
    </xf>
    <xf numFmtId="0" fontId="8" fillId="19" borderId="7" xfId="0" applyFont="1" applyFill="1" applyBorder="1" applyAlignment="1">
      <alignment horizontal="center" vertical="center"/>
    </xf>
    <xf numFmtId="0" fontId="8" fillId="19" borderId="17" xfId="0" applyFont="1" applyFill="1" applyBorder="1" applyAlignment="1">
      <alignment horizontal="center" vertical="center"/>
    </xf>
    <xf numFmtId="0" fontId="8" fillId="19" borderId="45" xfId="0" applyFont="1" applyFill="1" applyBorder="1" applyAlignment="1">
      <alignment horizontal="center" vertical="center"/>
    </xf>
    <xf numFmtId="0" fontId="8" fillId="19" borderId="16" xfId="0" applyFont="1" applyFill="1" applyBorder="1" applyAlignment="1">
      <alignment horizontal="center" vertical="center"/>
    </xf>
    <xf numFmtId="0" fontId="8" fillId="19" borderId="47" xfId="0" applyFont="1" applyFill="1" applyBorder="1" applyAlignment="1">
      <alignment horizontal="center" vertical="center"/>
    </xf>
    <xf numFmtId="0" fontId="5" fillId="19" borderId="7" xfId="0" applyFont="1" applyFill="1" applyBorder="1" applyAlignment="1">
      <alignment horizontal="center" vertical="center"/>
    </xf>
    <xf numFmtId="0" fontId="5" fillId="19" borderId="17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 wrapText="1"/>
    </xf>
    <xf numFmtId="0" fontId="8" fillId="25" borderId="38" xfId="0" applyFont="1" applyFill="1" applyBorder="1" applyAlignment="1">
      <alignment horizontal="center" vertical="center" wrapText="1"/>
    </xf>
    <xf numFmtId="0" fontId="8" fillId="25" borderId="39" xfId="0" applyFont="1" applyFill="1" applyBorder="1" applyAlignment="1">
      <alignment horizontal="center" vertical="center" wrapText="1"/>
    </xf>
    <xf numFmtId="0" fontId="3" fillId="0" borderId="0" xfId="1" applyBorder="1" applyAlignment="1" applyProtection="1">
      <alignment horizontal="right" vertical="center" wrapText="1"/>
    </xf>
    <xf numFmtId="0" fontId="6" fillId="16" borderId="12" xfId="0" applyFont="1" applyFill="1" applyBorder="1" applyAlignment="1">
      <alignment horizontal="center" vertical="center"/>
    </xf>
    <xf numFmtId="0" fontId="7" fillId="16" borderId="13" xfId="0" applyFont="1" applyFill="1" applyBorder="1" applyAlignment="1">
      <alignment horizontal="center" vertical="center"/>
    </xf>
    <xf numFmtId="0" fontId="7" fillId="16" borderId="14" xfId="0" applyFont="1" applyFill="1" applyBorder="1" applyAlignment="1">
      <alignment horizontal="center" vertical="center"/>
    </xf>
    <xf numFmtId="0" fontId="8" fillId="15" borderId="15" xfId="0" applyFont="1" applyFill="1" applyBorder="1" applyAlignment="1">
      <alignment horizontal="center" vertical="center"/>
    </xf>
    <xf numFmtId="0" fontId="8" fillId="15" borderId="44" xfId="0" applyFont="1" applyFill="1" applyBorder="1" applyAlignment="1">
      <alignment horizontal="center" vertical="center"/>
    </xf>
    <xf numFmtId="0" fontId="8" fillId="15" borderId="42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 vertical="center"/>
    </xf>
    <xf numFmtId="0" fontId="8" fillId="15" borderId="17" xfId="0" applyFont="1" applyFill="1" applyBorder="1" applyAlignment="1">
      <alignment horizontal="center" vertical="center"/>
    </xf>
    <xf numFmtId="0" fontId="8" fillId="15" borderId="45" xfId="0" applyFont="1" applyFill="1" applyBorder="1" applyAlignment="1">
      <alignment horizontal="center" vertical="center"/>
    </xf>
    <xf numFmtId="0" fontId="8" fillId="15" borderId="16" xfId="0" applyFont="1" applyFill="1" applyBorder="1" applyAlignment="1">
      <alignment horizontal="center" vertical="center"/>
    </xf>
    <xf numFmtId="0" fontId="8" fillId="15" borderId="47" xfId="0" applyFont="1" applyFill="1" applyBorder="1" applyAlignment="1">
      <alignment horizontal="center" vertical="center"/>
    </xf>
    <xf numFmtId="0" fontId="5" fillId="15" borderId="7" xfId="0" applyFont="1" applyFill="1" applyBorder="1" applyAlignment="1">
      <alignment horizontal="center" vertical="center"/>
    </xf>
    <xf numFmtId="0" fontId="5" fillId="15" borderId="17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 wrapText="1"/>
    </xf>
    <xf numFmtId="0" fontId="8" fillId="25" borderId="9" xfId="0" applyFont="1" applyFill="1" applyBorder="1" applyAlignment="1">
      <alignment horizontal="center" vertical="center" wrapText="1"/>
    </xf>
    <xf numFmtId="0" fontId="8" fillId="25" borderId="40" xfId="0" applyFont="1" applyFill="1" applyBorder="1" applyAlignment="1">
      <alignment horizontal="center" vertical="center" wrapText="1"/>
    </xf>
    <xf numFmtId="0" fontId="5" fillId="25" borderId="36" xfId="0" applyFont="1" applyFill="1" applyBorder="1" applyAlignment="1">
      <alignment horizontal="center" vertical="center"/>
    </xf>
    <xf numFmtId="0" fontId="5" fillId="25" borderId="37" xfId="0" applyFont="1" applyFill="1" applyBorder="1" applyAlignment="1">
      <alignment horizontal="center" vertical="center"/>
    </xf>
    <xf numFmtId="0" fontId="3" fillId="0" borderId="0" xfId="1" applyFill="1" applyAlignment="1" applyProtection="1">
      <alignment horizontal="right" vertical="center" wrapText="1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0" fontId="12" fillId="10" borderId="20" xfId="0" applyFont="1" applyFill="1" applyBorder="1" applyAlignment="1">
      <alignment horizontal="center" vertical="center"/>
    </xf>
    <xf numFmtId="0" fontId="12" fillId="10" borderId="2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23" borderId="45" xfId="0" applyFont="1" applyFill="1" applyBorder="1" applyAlignment="1">
      <alignment horizontal="center" vertical="center"/>
    </xf>
    <xf numFmtId="0" fontId="8" fillId="23" borderId="16" xfId="0" applyFont="1" applyFill="1" applyBorder="1" applyAlignment="1">
      <alignment horizontal="center" vertical="center"/>
    </xf>
    <xf numFmtId="0" fontId="8" fillId="23" borderId="42" xfId="0" applyFont="1" applyFill="1" applyBorder="1" applyAlignment="1">
      <alignment horizontal="center" vertical="center"/>
    </xf>
    <xf numFmtId="0" fontId="5" fillId="23" borderId="7" xfId="0" applyFont="1" applyFill="1" applyBorder="1" applyAlignment="1">
      <alignment horizontal="center" vertical="center"/>
    </xf>
    <xf numFmtId="0" fontId="5" fillId="23" borderId="17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1" fillId="23" borderId="46" xfId="0" applyFont="1" applyFill="1" applyBorder="1" applyAlignment="1">
      <alignment horizontal="center" vertical="center"/>
    </xf>
    <xf numFmtId="0" fontId="1" fillId="23" borderId="8" xfId="0" applyFont="1" applyFill="1" applyBorder="1" applyAlignment="1">
      <alignment horizontal="center" vertical="center"/>
    </xf>
    <xf numFmtId="0" fontId="1" fillId="23" borderId="44" xfId="0" applyFont="1" applyFill="1" applyBorder="1" applyAlignment="1">
      <alignment horizontal="center" vertical="center"/>
    </xf>
    <xf numFmtId="0" fontId="8" fillId="23" borderId="46" xfId="0" applyFont="1" applyFill="1" applyBorder="1" applyAlignment="1">
      <alignment horizontal="center" vertical="center"/>
    </xf>
    <xf numFmtId="0" fontId="8" fillId="23" borderId="15" xfId="0" applyFont="1" applyFill="1" applyBorder="1" applyAlignment="1">
      <alignment horizontal="center" vertical="center"/>
    </xf>
    <xf numFmtId="0" fontId="8" fillId="23" borderId="43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4" fillId="14" borderId="22" xfId="0" applyFont="1" applyFill="1" applyBorder="1" applyAlignment="1">
      <alignment horizontal="center" vertical="center"/>
    </xf>
    <xf numFmtId="0" fontId="4" fillId="14" borderId="20" xfId="0" applyFont="1" applyFill="1" applyBorder="1" applyAlignment="1">
      <alignment horizontal="center" vertical="center"/>
    </xf>
    <xf numFmtId="0" fontId="5" fillId="14" borderId="2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9" fontId="6" fillId="12" borderId="42" xfId="0" applyNumberFormat="1" applyFont="1" applyFill="1" applyBorder="1" applyAlignment="1">
      <alignment horizontal="center" vertical="center"/>
    </xf>
    <xf numFmtId="0" fontId="5" fillId="12" borderId="17" xfId="0" applyFont="1" applyFill="1" applyBorder="1" applyAlignment="1">
      <alignment horizontal="center" vertical="center"/>
    </xf>
    <xf numFmtId="9" fontId="6" fillId="16" borderId="42" xfId="0" applyNumberFormat="1" applyFont="1" applyFill="1" applyBorder="1" applyAlignment="1">
      <alignment horizontal="center" vertical="center"/>
    </xf>
    <xf numFmtId="0" fontId="5" fillId="16" borderId="17" xfId="0" applyFont="1" applyFill="1" applyBorder="1" applyAlignment="1">
      <alignment horizontal="center" vertical="center"/>
    </xf>
    <xf numFmtId="9" fontId="6" fillId="13" borderId="42" xfId="0" applyNumberFormat="1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9" fontId="6" fillId="22" borderId="42" xfId="0" applyNumberFormat="1" applyFont="1" applyFill="1" applyBorder="1" applyAlignment="1">
      <alignment horizontal="center" vertical="center"/>
    </xf>
    <xf numFmtId="0" fontId="5" fillId="22" borderId="1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8" fillId="9" borderId="42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9" fontId="6" fillId="15" borderId="22" xfId="0" applyNumberFormat="1" applyFont="1" applyFill="1" applyBorder="1" applyAlignment="1">
      <alignment horizontal="center" vertical="center" wrapText="1"/>
    </xf>
    <xf numFmtId="0" fontId="0" fillId="15" borderId="21" xfId="0" applyFill="1" applyBorder="1" applyAlignment="1">
      <alignment horizontal="center" vertical="center" wrapText="1"/>
    </xf>
    <xf numFmtId="9" fontId="6" fillId="19" borderId="22" xfId="0" applyNumberFormat="1" applyFont="1" applyFill="1" applyBorder="1" applyAlignment="1">
      <alignment horizontal="center" vertical="center" wrapText="1"/>
    </xf>
    <xf numFmtId="0" fontId="0" fillId="19" borderId="21" xfId="0" applyFill="1" applyBorder="1" applyAlignment="1">
      <alignment horizontal="center" vertical="center" wrapText="1"/>
    </xf>
    <xf numFmtId="0" fontId="6" fillId="25" borderId="12" xfId="0" applyFont="1" applyFill="1" applyBorder="1" applyAlignment="1">
      <alignment horizontal="center" vertical="center"/>
    </xf>
    <xf numFmtId="0" fontId="6" fillId="25" borderId="14" xfId="0" applyFont="1" applyFill="1" applyBorder="1" applyAlignment="1">
      <alignment horizontal="center" vertical="center"/>
    </xf>
    <xf numFmtId="0" fontId="6" fillId="25" borderId="18" xfId="0" applyFont="1" applyFill="1" applyBorder="1" applyAlignment="1">
      <alignment horizontal="center" vertical="center" wrapText="1"/>
    </xf>
    <xf numFmtId="0" fontId="6" fillId="25" borderId="35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9" fontId="6" fillId="3" borderId="22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9" fontId="6" fillId="14" borderId="22" xfId="0" applyNumberFormat="1" applyFont="1" applyFill="1" applyBorder="1" applyAlignment="1">
      <alignment horizontal="center" vertical="center" wrapText="1"/>
    </xf>
    <xf numFmtId="0" fontId="0" fillId="14" borderId="21" xfId="0" applyFill="1" applyBorder="1" applyAlignment="1">
      <alignment horizontal="center" vertical="center" wrapText="1"/>
    </xf>
    <xf numFmtId="0" fontId="8" fillId="17" borderId="15" xfId="0" applyFont="1" applyFill="1" applyBorder="1" applyAlignment="1">
      <alignment horizontal="center" vertical="center"/>
    </xf>
    <xf numFmtId="0" fontId="8" fillId="17" borderId="44" xfId="0" applyFont="1" applyFill="1" applyBorder="1" applyAlignment="1">
      <alignment horizontal="center" vertical="center"/>
    </xf>
    <xf numFmtId="0" fontId="8" fillId="18" borderId="15" xfId="0" applyFont="1" applyFill="1" applyBorder="1" applyAlignment="1">
      <alignment horizontal="center"/>
    </xf>
    <xf numFmtId="0" fontId="8" fillId="18" borderId="43" xfId="0" applyFont="1" applyFill="1" applyBorder="1" applyAlignment="1">
      <alignment horizontal="center"/>
    </xf>
    <xf numFmtId="0" fontId="8" fillId="18" borderId="44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12" borderId="15" xfId="0" applyFont="1" applyFill="1" applyBorder="1" applyAlignment="1">
      <alignment horizontal="center" vertical="center"/>
    </xf>
    <xf numFmtId="0" fontId="8" fillId="12" borderId="44" xfId="0" applyFont="1" applyFill="1" applyBorder="1" applyAlignment="1">
      <alignment horizontal="center" vertical="center"/>
    </xf>
    <xf numFmtId="0" fontId="0" fillId="24" borderId="5" xfId="0" applyFill="1" applyBorder="1" applyAlignment="1">
      <alignment horizontal="center" vertical="center"/>
    </xf>
    <xf numFmtId="0" fontId="6" fillId="24" borderId="31" xfId="0" applyFont="1" applyFill="1" applyBorder="1" applyAlignment="1">
      <alignment horizontal="center" vertical="center" wrapText="1"/>
    </xf>
    <xf numFmtId="1" fontId="5" fillId="24" borderId="32" xfId="0" applyNumberFormat="1" applyFont="1" applyFill="1" applyBorder="1" applyAlignment="1">
      <alignment horizontal="center" vertical="center"/>
    </xf>
    <xf numFmtId="1" fontId="5" fillId="24" borderId="33" xfId="0" applyNumberFormat="1" applyFont="1" applyFill="1" applyBorder="1" applyAlignment="1">
      <alignment horizontal="center" vertical="center"/>
    </xf>
    <xf numFmtId="1" fontId="0" fillId="24" borderId="33" xfId="0" applyNumberFormat="1" applyFill="1" applyBorder="1" applyAlignment="1">
      <alignment horizontal="center" vertical="center"/>
    </xf>
    <xf numFmtId="1" fontId="0" fillId="24" borderId="34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85">
    <dxf>
      <fill>
        <patternFill patternType="solid">
          <fgColor auto="1"/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 patternType="solid">
          <fgColor auto="1"/>
          <bgColor theme="5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 patternType="solid">
          <fgColor auto="1"/>
          <bgColor rgb="FF6600C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1" tint="4.9989318521683403E-2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1" tint="4.9989318521683403E-2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00CC"/>
      <color rgb="FFFFFF99"/>
      <color rgb="FF9EFEA7"/>
      <color rgb="FFC960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zoomScale="70" zoomScaleNormal="70" workbookViewId="0">
      <pane xSplit="2" ySplit="1" topLeftCell="H2" activePane="bottomRight" state="frozen"/>
      <selection pane="topRight" activeCell="C1" sqref="C1"/>
      <selection pane="bottomLeft" activeCell="A2" sqref="A2"/>
      <selection pane="bottomRight" activeCell="M10" sqref="M10"/>
    </sheetView>
  </sheetViews>
  <sheetFormatPr defaultColWidth="8.85546875" defaultRowHeight="15" x14ac:dyDescent="0.25"/>
  <cols>
    <col min="1" max="1" width="12.85546875" style="1" customWidth="1"/>
    <col min="2" max="2" width="16.140625" style="1" customWidth="1"/>
    <col min="3" max="3" width="16.140625" style="1" bestFit="1" customWidth="1"/>
    <col min="4" max="4" width="11.5703125" style="1" customWidth="1"/>
    <col min="5" max="5" width="14.42578125" style="1" customWidth="1"/>
    <col min="6" max="6" width="16.7109375" style="1" customWidth="1"/>
    <col min="7" max="7" width="8.85546875" style="1" customWidth="1"/>
    <col min="8" max="8" width="8.85546875" style="1"/>
    <col min="9" max="9" width="8.85546875" style="1" customWidth="1"/>
    <col min="10" max="10" width="8.85546875" style="1"/>
    <col min="11" max="11" width="8.85546875" style="1" customWidth="1"/>
    <col min="12" max="12" width="8.85546875" style="1"/>
    <col min="13" max="14" width="13.42578125" style="2" customWidth="1"/>
    <col min="15" max="15" width="14.7109375" style="1" customWidth="1"/>
    <col min="16" max="16" width="14.5703125" style="1" customWidth="1"/>
    <col min="17" max="17" width="8.85546875" style="1"/>
    <col min="18" max="19" width="12.5703125" style="1" bestFit="1" customWidth="1"/>
    <col min="20" max="20" width="14.85546875" style="1" bestFit="1" customWidth="1"/>
    <col min="21" max="22" width="8.85546875" style="1"/>
    <col min="23" max="25" width="8.85546875" style="16"/>
    <col min="26" max="29" width="8.85546875" style="4"/>
  </cols>
  <sheetData>
    <row r="1" spans="1:29" s="5" customFormat="1" ht="32.25" customHeight="1" thickBot="1" x14ac:dyDescent="0.3">
      <c r="A1" s="265" t="s">
        <v>93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7"/>
      <c r="Q1" s="8"/>
      <c r="R1" s="8"/>
      <c r="S1" s="8"/>
      <c r="T1" s="8"/>
      <c r="U1" s="8"/>
      <c r="V1" s="8"/>
      <c r="W1" s="9"/>
      <c r="X1" s="9"/>
      <c r="Y1" s="9"/>
      <c r="Z1" s="6"/>
      <c r="AA1" s="6"/>
      <c r="AB1" s="6"/>
      <c r="AC1" s="6"/>
    </row>
    <row r="2" spans="1:29" s="5" customFormat="1" ht="30.75" customHeight="1" thickBot="1" x14ac:dyDescent="0.3">
      <c r="A2" s="252" t="s">
        <v>5</v>
      </c>
      <c r="B2" s="253"/>
      <c r="C2" s="246" t="s">
        <v>30</v>
      </c>
      <c r="D2" s="247"/>
      <c r="E2" s="247"/>
      <c r="F2" s="248"/>
      <c r="G2" s="249" t="s">
        <v>2</v>
      </c>
      <c r="H2" s="250"/>
      <c r="I2" s="250" t="s">
        <v>1</v>
      </c>
      <c r="J2" s="250"/>
      <c r="K2" s="250" t="s">
        <v>3</v>
      </c>
      <c r="L2" s="251"/>
      <c r="M2" s="246" t="s">
        <v>55</v>
      </c>
      <c r="N2" s="268"/>
      <c r="O2" s="268"/>
      <c r="P2" s="269"/>
      <c r="Q2" s="8"/>
      <c r="R2" s="263" t="s">
        <v>96</v>
      </c>
      <c r="S2" s="264"/>
      <c r="T2" s="264"/>
      <c r="U2" s="264"/>
      <c r="V2" s="264"/>
      <c r="W2" s="9"/>
      <c r="X2" s="9"/>
      <c r="Y2" s="9"/>
      <c r="Z2" s="6"/>
      <c r="AA2" s="6"/>
      <c r="AB2" s="6"/>
      <c r="AC2" s="6"/>
    </row>
    <row r="3" spans="1:29" s="5" customFormat="1" ht="64.5" customHeight="1" x14ac:dyDescent="0.25">
      <c r="A3" s="256" t="s">
        <v>22</v>
      </c>
      <c r="B3" s="257"/>
      <c r="C3" s="103" t="s">
        <v>32</v>
      </c>
      <c r="D3" s="12" t="s">
        <v>0</v>
      </c>
      <c r="E3" s="12" t="s">
        <v>33</v>
      </c>
      <c r="F3" s="104" t="s">
        <v>34</v>
      </c>
      <c r="G3" s="227" t="s">
        <v>4</v>
      </c>
      <c r="H3" s="41" t="s">
        <v>29</v>
      </c>
      <c r="I3" s="41" t="s">
        <v>4</v>
      </c>
      <c r="J3" s="41" t="s">
        <v>29</v>
      </c>
      <c r="K3" s="41" t="s">
        <v>4</v>
      </c>
      <c r="L3" s="136" t="s">
        <v>29</v>
      </c>
      <c r="M3" s="103" t="s">
        <v>48</v>
      </c>
      <c r="N3" s="12" t="s">
        <v>49</v>
      </c>
      <c r="O3" s="12" t="s">
        <v>43</v>
      </c>
      <c r="P3" s="104" t="s">
        <v>44</v>
      </c>
      <c r="Q3" s="8"/>
      <c r="R3" s="42" t="s">
        <v>45</v>
      </c>
      <c r="S3" s="42" t="s">
        <v>46</v>
      </c>
      <c r="T3" s="42" t="s">
        <v>47</v>
      </c>
      <c r="U3" s="42" t="s">
        <v>26</v>
      </c>
      <c r="V3" s="42" t="s">
        <v>27</v>
      </c>
      <c r="W3" s="17"/>
      <c r="X3" s="9"/>
      <c r="Y3" s="9"/>
      <c r="Z3" s="6"/>
      <c r="AA3" s="6"/>
      <c r="AB3" s="6"/>
      <c r="AC3" s="6"/>
    </row>
    <row r="4" spans="1:29" s="5" customFormat="1" x14ac:dyDescent="0.25">
      <c r="A4" s="258" t="s">
        <v>51</v>
      </c>
      <c r="B4" s="259"/>
      <c r="C4" s="131" t="s">
        <v>50</v>
      </c>
      <c r="D4" s="10" t="s">
        <v>50</v>
      </c>
      <c r="E4" s="10" t="s">
        <v>50</v>
      </c>
      <c r="F4" s="132" t="s">
        <v>50</v>
      </c>
      <c r="G4" s="219">
        <v>4</v>
      </c>
      <c r="H4" s="61">
        <v>10</v>
      </c>
      <c r="I4" s="61">
        <v>3</v>
      </c>
      <c r="J4" s="61">
        <v>7</v>
      </c>
      <c r="K4" s="61">
        <v>3</v>
      </c>
      <c r="L4" s="137">
        <v>9</v>
      </c>
      <c r="M4" s="131">
        <f>SUM(H4+J4+L4)</f>
        <v>26</v>
      </c>
      <c r="N4" s="10">
        <f>VLOOKUP(M4,$U$4:$V$39,2,TRUE)</f>
        <v>32</v>
      </c>
      <c r="O4" s="10" t="str">
        <f>VLOOKUP(N4,$S$4:$T$8,2,TRUE)</f>
        <v xml:space="preserve">Merit </v>
      </c>
      <c r="P4" s="132">
        <f>IF(M4&gt;=5,1,0)</f>
        <v>1</v>
      </c>
      <c r="Q4" s="8"/>
      <c r="R4" s="11">
        <v>0</v>
      </c>
      <c r="S4" s="11">
        <v>0</v>
      </c>
      <c r="T4" s="11" t="s">
        <v>25</v>
      </c>
      <c r="U4" s="12">
        <v>1</v>
      </c>
      <c r="V4" s="12">
        <v>2</v>
      </c>
      <c r="W4" s="13"/>
      <c r="X4" s="9"/>
      <c r="Y4" s="9"/>
      <c r="Z4" s="6"/>
      <c r="AA4" s="6"/>
      <c r="AB4" s="6"/>
      <c r="AC4" s="6"/>
    </row>
    <row r="5" spans="1:29" s="5" customFormat="1" x14ac:dyDescent="0.25">
      <c r="A5" s="258" t="s">
        <v>52</v>
      </c>
      <c r="B5" s="259"/>
      <c r="C5" s="131" t="s">
        <v>50</v>
      </c>
      <c r="D5" s="10" t="s">
        <v>50</v>
      </c>
      <c r="E5" s="10" t="s">
        <v>50</v>
      </c>
      <c r="F5" s="132" t="s">
        <v>50</v>
      </c>
      <c r="G5" s="219">
        <v>2</v>
      </c>
      <c r="H5" s="61">
        <v>6</v>
      </c>
      <c r="I5" s="61">
        <v>3</v>
      </c>
      <c r="J5" s="61">
        <v>7</v>
      </c>
      <c r="K5" s="61">
        <v>3</v>
      </c>
      <c r="L5" s="137">
        <v>7</v>
      </c>
      <c r="M5" s="131">
        <f t="shared" ref="M5:M30" si="0">SUM(H5+J5+L5)</f>
        <v>20</v>
      </c>
      <c r="N5" s="10">
        <f t="shared" ref="N5:N30" si="1">VLOOKUP(M5,$U$4:$V$39,2,TRUE)</f>
        <v>25</v>
      </c>
      <c r="O5" s="10" t="str">
        <f t="shared" ref="O5:O30" si="2">VLOOKUP(N5,$S$4:$T$8,2,TRUE)</f>
        <v>PassL2</v>
      </c>
      <c r="P5" s="132">
        <f t="shared" ref="P5:P30" si="3">IF(M5&gt;=5,1,0)</f>
        <v>1</v>
      </c>
      <c r="Q5" s="8"/>
      <c r="R5" s="11">
        <v>5</v>
      </c>
      <c r="S5" s="11">
        <v>9</v>
      </c>
      <c r="T5" s="11" t="s">
        <v>18</v>
      </c>
      <c r="U5" s="12">
        <v>2</v>
      </c>
      <c r="V5" s="12">
        <v>4</v>
      </c>
      <c r="W5" s="13"/>
      <c r="X5" s="9"/>
      <c r="Y5" s="9"/>
      <c r="Z5" s="6"/>
      <c r="AA5" s="6"/>
      <c r="AB5" s="6"/>
      <c r="AC5" s="6"/>
    </row>
    <row r="6" spans="1:29" s="5" customFormat="1" x14ac:dyDescent="0.25">
      <c r="A6" s="258" t="s">
        <v>53</v>
      </c>
      <c r="B6" s="259"/>
      <c r="C6" s="131" t="s">
        <v>50</v>
      </c>
      <c r="D6" s="10" t="s">
        <v>50</v>
      </c>
      <c r="E6" s="10" t="s">
        <v>50</v>
      </c>
      <c r="F6" s="132" t="s">
        <v>50</v>
      </c>
      <c r="G6" s="219">
        <v>1</v>
      </c>
      <c r="H6" s="61">
        <v>3</v>
      </c>
      <c r="I6" s="61">
        <v>2</v>
      </c>
      <c r="J6" s="61">
        <v>4</v>
      </c>
      <c r="K6" s="61">
        <v>2</v>
      </c>
      <c r="L6" s="137">
        <v>4</v>
      </c>
      <c r="M6" s="131">
        <f t="shared" si="0"/>
        <v>11</v>
      </c>
      <c r="N6" s="10">
        <f t="shared" si="1"/>
        <v>15</v>
      </c>
      <c r="O6" s="10" t="str">
        <f t="shared" si="2"/>
        <v>Pass L1</v>
      </c>
      <c r="P6" s="132">
        <f t="shared" si="3"/>
        <v>1</v>
      </c>
      <c r="Q6" s="8"/>
      <c r="R6" s="11">
        <v>14</v>
      </c>
      <c r="S6" s="11">
        <v>18</v>
      </c>
      <c r="T6" s="11" t="s">
        <v>17</v>
      </c>
      <c r="U6" s="12">
        <v>3</v>
      </c>
      <c r="V6" s="12">
        <v>5</v>
      </c>
      <c r="W6" s="13"/>
      <c r="X6" s="13"/>
      <c r="Y6" s="13"/>
      <c r="Z6" s="7"/>
      <c r="AA6" s="7"/>
      <c r="AB6" s="7"/>
      <c r="AC6" s="262"/>
    </row>
    <row r="7" spans="1:29" s="5" customFormat="1" x14ac:dyDescent="0.25">
      <c r="A7" s="254" t="s">
        <v>54</v>
      </c>
      <c r="B7" s="255"/>
      <c r="C7" s="131" t="s">
        <v>50</v>
      </c>
      <c r="D7" s="10" t="s">
        <v>50</v>
      </c>
      <c r="E7" s="10" t="s">
        <v>50</v>
      </c>
      <c r="F7" s="132" t="s">
        <v>50</v>
      </c>
      <c r="G7" s="219">
        <v>4</v>
      </c>
      <c r="H7" s="61">
        <v>10</v>
      </c>
      <c r="I7" s="61">
        <v>4</v>
      </c>
      <c r="J7" s="61">
        <v>10</v>
      </c>
      <c r="K7" s="61">
        <v>3</v>
      </c>
      <c r="L7" s="137">
        <v>10</v>
      </c>
      <c r="M7" s="131">
        <f t="shared" si="0"/>
        <v>30</v>
      </c>
      <c r="N7" s="10">
        <f t="shared" si="1"/>
        <v>36</v>
      </c>
      <c r="O7" s="10" t="str">
        <f t="shared" si="2"/>
        <v xml:space="preserve">Distinction </v>
      </c>
      <c r="P7" s="132">
        <f t="shared" si="3"/>
        <v>1</v>
      </c>
      <c r="Q7" s="8"/>
      <c r="R7" s="11">
        <v>22</v>
      </c>
      <c r="S7" s="11">
        <v>27</v>
      </c>
      <c r="T7" s="11" t="s">
        <v>19</v>
      </c>
      <c r="U7" s="12">
        <v>4</v>
      </c>
      <c r="V7" s="12">
        <v>7</v>
      </c>
      <c r="W7" s="14"/>
      <c r="X7" s="13"/>
      <c r="Y7" s="13"/>
      <c r="Z7" s="7"/>
      <c r="AA7" s="7"/>
      <c r="AB7" s="7"/>
      <c r="AC7" s="262"/>
    </row>
    <row r="8" spans="1:29" s="5" customFormat="1" x14ac:dyDescent="0.25">
      <c r="A8" s="254">
        <v>0</v>
      </c>
      <c r="B8" s="255"/>
      <c r="C8" s="131"/>
      <c r="D8" s="10"/>
      <c r="E8" s="10"/>
      <c r="F8" s="132"/>
      <c r="G8" s="219"/>
      <c r="H8" s="61"/>
      <c r="I8" s="61"/>
      <c r="J8" s="61"/>
      <c r="K8" s="61"/>
      <c r="L8" s="137"/>
      <c r="M8" s="131">
        <f t="shared" si="0"/>
        <v>0</v>
      </c>
      <c r="N8" s="10" t="e">
        <f t="shared" si="1"/>
        <v>#N/A</v>
      </c>
      <c r="O8" s="10" t="e">
        <f t="shared" si="2"/>
        <v>#N/A</v>
      </c>
      <c r="P8" s="132">
        <f t="shared" si="3"/>
        <v>0</v>
      </c>
      <c r="Q8" s="8"/>
      <c r="R8" s="11">
        <v>30</v>
      </c>
      <c r="S8" s="11">
        <v>36</v>
      </c>
      <c r="T8" s="20" t="s">
        <v>20</v>
      </c>
      <c r="U8" s="12">
        <v>5</v>
      </c>
      <c r="V8" s="12">
        <v>9</v>
      </c>
      <c r="W8" s="14"/>
      <c r="X8" s="13"/>
      <c r="Y8" s="13"/>
      <c r="Z8" s="7"/>
      <c r="AA8" s="7"/>
      <c r="AB8" s="7"/>
      <c r="AC8" s="262"/>
    </row>
    <row r="9" spans="1:29" s="5" customFormat="1" x14ac:dyDescent="0.25">
      <c r="A9" s="254">
        <v>0</v>
      </c>
      <c r="B9" s="255"/>
      <c r="C9" s="131"/>
      <c r="D9" s="10"/>
      <c r="E9" s="10"/>
      <c r="F9" s="132"/>
      <c r="G9" s="219"/>
      <c r="H9" s="61"/>
      <c r="I9" s="61"/>
      <c r="J9" s="61"/>
      <c r="K9" s="61"/>
      <c r="L9" s="137"/>
      <c r="M9" s="131">
        <f t="shared" si="0"/>
        <v>0</v>
      </c>
      <c r="N9" s="10" t="e">
        <f t="shared" si="1"/>
        <v>#N/A</v>
      </c>
      <c r="O9" s="10" t="e">
        <f t="shared" si="2"/>
        <v>#N/A</v>
      </c>
      <c r="P9" s="132">
        <f t="shared" si="3"/>
        <v>0</v>
      </c>
      <c r="Q9" s="8"/>
      <c r="R9" s="19"/>
      <c r="S9" s="19"/>
      <c r="T9" s="19"/>
      <c r="U9" s="12">
        <v>6</v>
      </c>
      <c r="V9" s="12">
        <v>10</v>
      </c>
      <c r="W9" s="13"/>
      <c r="X9" s="13"/>
      <c r="Y9" s="9"/>
      <c r="Z9" s="6"/>
      <c r="AA9" s="6"/>
      <c r="AB9" s="6"/>
      <c r="AC9" s="6"/>
    </row>
    <row r="10" spans="1:29" s="5" customFormat="1" x14ac:dyDescent="0.25">
      <c r="A10" s="254">
        <v>0</v>
      </c>
      <c r="B10" s="255"/>
      <c r="C10" s="131"/>
      <c r="D10" s="10"/>
      <c r="E10" s="10"/>
      <c r="F10" s="132"/>
      <c r="G10" s="219"/>
      <c r="H10" s="61"/>
      <c r="I10" s="61"/>
      <c r="J10" s="61"/>
      <c r="K10" s="61"/>
      <c r="L10" s="137"/>
      <c r="M10" s="131">
        <f t="shared" si="0"/>
        <v>0</v>
      </c>
      <c r="N10" s="10" t="e">
        <f t="shared" si="1"/>
        <v>#N/A</v>
      </c>
      <c r="O10" s="10" t="e">
        <f t="shared" si="2"/>
        <v>#N/A</v>
      </c>
      <c r="P10" s="132">
        <f t="shared" si="3"/>
        <v>0</v>
      </c>
      <c r="Q10" s="8"/>
      <c r="R10" s="19"/>
      <c r="S10" s="19"/>
      <c r="T10" s="19"/>
      <c r="U10" s="12">
        <v>7</v>
      </c>
      <c r="V10" s="12">
        <v>11</v>
      </c>
      <c r="W10" s="13"/>
      <c r="X10" s="13"/>
      <c r="Y10" s="9"/>
      <c r="Z10" s="6"/>
      <c r="AA10" s="6"/>
      <c r="AB10" s="6"/>
      <c r="AC10" s="6"/>
    </row>
    <row r="11" spans="1:29" s="5" customFormat="1" x14ac:dyDescent="0.25">
      <c r="A11" s="254">
        <v>0</v>
      </c>
      <c r="B11" s="255"/>
      <c r="C11" s="131"/>
      <c r="D11" s="10"/>
      <c r="E11" s="10"/>
      <c r="F11" s="132"/>
      <c r="G11" s="219"/>
      <c r="H11" s="61"/>
      <c r="I11" s="61"/>
      <c r="J11" s="61"/>
      <c r="K11" s="61"/>
      <c r="L11" s="137"/>
      <c r="M11" s="131">
        <f t="shared" si="0"/>
        <v>0</v>
      </c>
      <c r="N11" s="10" t="e">
        <f t="shared" si="1"/>
        <v>#N/A</v>
      </c>
      <c r="O11" s="10" t="e">
        <f t="shared" si="2"/>
        <v>#N/A</v>
      </c>
      <c r="P11" s="132">
        <f t="shared" si="3"/>
        <v>0</v>
      </c>
      <c r="Q11" s="8"/>
      <c r="R11" s="19"/>
      <c r="S11" s="19"/>
      <c r="T11" s="19"/>
      <c r="U11" s="12">
        <v>8</v>
      </c>
      <c r="V11" s="12">
        <v>12</v>
      </c>
      <c r="W11" s="13"/>
      <c r="X11" s="13"/>
      <c r="Y11" s="9"/>
      <c r="Z11" s="6"/>
      <c r="AA11" s="6"/>
      <c r="AB11" s="6"/>
      <c r="AC11" s="6"/>
    </row>
    <row r="12" spans="1:29" s="5" customFormat="1" x14ac:dyDescent="0.25">
      <c r="A12" s="254">
        <v>0</v>
      </c>
      <c r="B12" s="255"/>
      <c r="C12" s="229"/>
      <c r="D12" s="226"/>
      <c r="E12" s="226"/>
      <c r="F12" s="230"/>
      <c r="G12" s="219"/>
      <c r="H12" s="61"/>
      <c r="I12" s="61"/>
      <c r="J12" s="61"/>
      <c r="K12" s="61"/>
      <c r="L12" s="137"/>
      <c r="M12" s="131">
        <f t="shared" si="0"/>
        <v>0</v>
      </c>
      <c r="N12" s="10" t="e">
        <f t="shared" si="1"/>
        <v>#N/A</v>
      </c>
      <c r="O12" s="10" t="e">
        <f t="shared" si="2"/>
        <v>#N/A</v>
      </c>
      <c r="P12" s="132">
        <f t="shared" si="3"/>
        <v>0</v>
      </c>
      <c r="Q12" s="8"/>
      <c r="R12" s="19"/>
      <c r="S12" s="19"/>
      <c r="T12" s="19"/>
      <c r="U12" s="12">
        <v>9</v>
      </c>
      <c r="V12" s="12">
        <v>13</v>
      </c>
      <c r="W12" s="13"/>
      <c r="X12" s="13"/>
      <c r="Y12" s="9"/>
      <c r="Z12" s="6"/>
      <c r="AA12" s="6"/>
      <c r="AB12" s="6"/>
      <c r="AC12" s="6"/>
    </row>
    <row r="13" spans="1:29" s="5" customFormat="1" x14ac:dyDescent="0.25">
      <c r="A13" s="254">
        <v>0</v>
      </c>
      <c r="B13" s="255"/>
      <c r="C13" s="131"/>
      <c r="D13" s="10"/>
      <c r="E13" s="10"/>
      <c r="F13" s="132"/>
      <c r="G13" s="219"/>
      <c r="H13" s="61"/>
      <c r="I13" s="61"/>
      <c r="J13" s="61"/>
      <c r="K13" s="61"/>
      <c r="L13" s="137"/>
      <c r="M13" s="131">
        <f t="shared" si="0"/>
        <v>0</v>
      </c>
      <c r="N13" s="10" t="e">
        <f t="shared" si="1"/>
        <v>#N/A</v>
      </c>
      <c r="O13" s="10" t="e">
        <f t="shared" si="2"/>
        <v>#N/A</v>
      </c>
      <c r="P13" s="132">
        <f t="shared" si="3"/>
        <v>0</v>
      </c>
      <c r="Q13" s="8"/>
      <c r="R13" s="19"/>
      <c r="S13" s="19"/>
      <c r="T13" s="19"/>
      <c r="U13" s="12">
        <v>10</v>
      </c>
      <c r="V13" s="12">
        <v>14</v>
      </c>
      <c r="W13" s="13"/>
      <c r="X13" s="13"/>
      <c r="Y13" s="9"/>
      <c r="Z13" s="6"/>
      <c r="AA13" s="6"/>
      <c r="AB13" s="6"/>
      <c r="AC13" s="6"/>
    </row>
    <row r="14" spans="1:29" s="5" customFormat="1" x14ac:dyDescent="0.25">
      <c r="A14" s="254">
        <v>0</v>
      </c>
      <c r="B14" s="255"/>
      <c r="C14" s="131"/>
      <c r="D14" s="10"/>
      <c r="E14" s="10"/>
      <c r="F14" s="132"/>
      <c r="G14" s="219"/>
      <c r="H14" s="61"/>
      <c r="I14" s="61"/>
      <c r="J14" s="61"/>
      <c r="K14" s="61"/>
      <c r="L14" s="137"/>
      <c r="M14" s="131">
        <f t="shared" si="0"/>
        <v>0</v>
      </c>
      <c r="N14" s="10" t="e">
        <f t="shared" si="1"/>
        <v>#N/A</v>
      </c>
      <c r="O14" s="10" t="e">
        <f t="shared" si="2"/>
        <v>#N/A</v>
      </c>
      <c r="P14" s="132">
        <f t="shared" si="3"/>
        <v>0</v>
      </c>
      <c r="Q14" s="8"/>
      <c r="R14" s="19"/>
      <c r="S14" s="19"/>
      <c r="T14" s="19"/>
      <c r="U14" s="12">
        <v>11</v>
      </c>
      <c r="V14" s="12">
        <v>15</v>
      </c>
      <c r="W14" s="13"/>
      <c r="X14" s="13"/>
      <c r="Y14" s="9"/>
      <c r="Z14" s="6"/>
      <c r="AA14" s="6"/>
      <c r="AB14" s="6"/>
      <c r="AC14" s="6"/>
    </row>
    <row r="15" spans="1:29" s="5" customFormat="1" x14ac:dyDescent="0.25">
      <c r="A15" s="258">
        <v>0</v>
      </c>
      <c r="B15" s="259"/>
      <c r="C15" s="131"/>
      <c r="D15" s="10"/>
      <c r="E15" s="10"/>
      <c r="F15" s="132"/>
      <c r="G15" s="219"/>
      <c r="H15" s="61"/>
      <c r="I15" s="61"/>
      <c r="J15" s="61"/>
      <c r="K15" s="61"/>
      <c r="L15" s="137"/>
      <c r="M15" s="131">
        <f t="shared" si="0"/>
        <v>0</v>
      </c>
      <c r="N15" s="10" t="e">
        <f t="shared" si="1"/>
        <v>#N/A</v>
      </c>
      <c r="O15" s="10" t="e">
        <f t="shared" si="2"/>
        <v>#N/A</v>
      </c>
      <c r="P15" s="132">
        <f t="shared" si="3"/>
        <v>0</v>
      </c>
      <c r="Q15" s="8"/>
      <c r="R15" s="19"/>
      <c r="S15" s="19"/>
      <c r="T15" s="19"/>
      <c r="U15" s="12">
        <v>12</v>
      </c>
      <c r="V15" s="12">
        <v>16</v>
      </c>
      <c r="W15" s="13"/>
      <c r="X15" s="13"/>
      <c r="Y15" s="9"/>
      <c r="Z15" s="6"/>
      <c r="AA15" s="6"/>
      <c r="AB15" s="6"/>
      <c r="AC15" s="6"/>
    </row>
    <row r="16" spans="1:29" s="5" customFormat="1" x14ac:dyDescent="0.25">
      <c r="A16" s="258">
        <v>0</v>
      </c>
      <c r="B16" s="259"/>
      <c r="C16" s="131"/>
      <c r="D16" s="10"/>
      <c r="E16" s="10"/>
      <c r="F16" s="132"/>
      <c r="G16" s="219"/>
      <c r="H16" s="61"/>
      <c r="I16" s="61"/>
      <c r="J16" s="61"/>
      <c r="K16" s="61"/>
      <c r="L16" s="137"/>
      <c r="M16" s="131">
        <f t="shared" si="0"/>
        <v>0</v>
      </c>
      <c r="N16" s="10" t="e">
        <f t="shared" si="1"/>
        <v>#N/A</v>
      </c>
      <c r="O16" s="10" t="e">
        <f t="shared" si="2"/>
        <v>#N/A</v>
      </c>
      <c r="P16" s="132">
        <f t="shared" si="3"/>
        <v>0</v>
      </c>
      <c r="Q16" s="8"/>
      <c r="R16" s="19"/>
      <c r="S16" s="19"/>
      <c r="T16" s="19"/>
      <c r="U16" s="12">
        <v>13</v>
      </c>
      <c r="V16" s="12">
        <v>17</v>
      </c>
      <c r="W16" s="13"/>
      <c r="X16" s="13"/>
      <c r="Y16" s="9"/>
      <c r="Z16" s="6"/>
      <c r="AA16" s="6"/>
      <c r="AB16" s="6"/>
      <c r="AC16" s="6"/>
    </row>
    <row r="17" spans="1:29" s="5" customFormat="1" x14ac:dyDescent="0.25">
      <c r="A17" s="258">
        <v>0</v>
      </c>
      <c r="B17" s="259"/>
      <c r="C17" s="131"/>
      <c r="D17" s="10"/>
      <c r="E17" s="10"/>
      <c r="F17" s="132"/>
      <c r="G17" s="219"/>
      <c r="H17" s="61"/>
      <c r="I17" s="61"/>
      <c r="J17" s="61"/>
      <c r="K17" s="61"/>
      <c r="L17" s="137"/>
      <c r="M17" s="131">
        <f t="shared" si="0"/>
        <v>0</v>
      </c>
      <c r="N17" s="10" t="e">
        <f t="shared" si="1"/>
        <v>#N/A</v>
      </c>
      <c r="O17" s="10" t="e">
        <f t="shared" si="2"/>
        <v>#N/A</v>
      </c>
      <c r="P17" s="132">
        <f t="shared" si="3"/>
        <v>0</v>
      </c>
      <c r="Q17" s="8"/>
      <c r="R17" s="19"/>
      <c r="S17" s="19"/>
      <c r="T17" s="19"/>
      <c r="U17" s="12">
        <v>14</v>
      </c>
      <c r="V17" s="12">
        <v>18</v>
      </c>
      <c r="W17" s="13"/>
      <c r="X17" s="13"/>
      <c r="Y17" s="9"/>
      <c r="Z17" s="6"/>
      <c r="AA17" s="6"/>
      <c r="AB17" s="6"/>
      <c r="AC17" s="6"/>
    </row>
    <row r="18" spans="1:29" s="5" customFormat="1" x14ac:dyDescent="0.25">
      <c r="A18" s="258">
        <v>0</v>
      </c>
      <c r="B18" s="259"/>
      <c r="C18" s="131"/>
      <c r="D18" s="10"/>
      <c r="E18" s="10"/>
      <c r="F18" s="132"/>
      <c r="G18" s="219"/>
      <c r="H18" s="61"/>
      <c r="I18" s="61"/>
      <c r="J18" s="61"/>
      <c r="K18" s="61"/>
      <c r="L18" s="137"/>
      <c r="M18" s="131">
        <f t="shared" si="0"/>
        <v>0</v>
      </c>
      <c r="N18" s="10" t="e">
        <f t="shared" si="1"/>
        <v>#N/A</v>
      </c>
      <c r="O18" s="10" t="e">
        <f t="shared" si="2"/>
        <v>#N/A</v>
      </c>
      <c r="P18" s="132">
        <f t="shared" si="3"/>
        <v>0</v>
      </c>
      <c r="Q18" s="8"/>
      <c r="R18" s="19"/>
      <c r="S18" s="19"/>
      <c r="T18" s="19"/>
      <c r="U18" s="12">
        <v>15</v>
      </c>
      <c r="V18" s="12">
        <v>19</v>
      </c>
      <c r="W18" s="13"/>
      <c r="X18" s="13"/>
      <c r="Y18" s="9"/>
      <c r="Z18" s="6"/>
      <c r="AA18" s="6"/>
      <c r="AB18" s="6"/>
      <c r="AC18" s="6"/>
    </row>
    <row r="19" spans="1:29" s="5" customFormat="1" x14ac:dyDescent="0.25">
      <c r="A19" s="258">
        <f>'Student Summary'!A20:B20</f>
        <v>0</v>
      </c>
      <c r="B19" s="259"/>
      <c r="C19" s="131"/>
      <c r="D19" s="10"/>
      <c r="E19" s="10"/>
      <c r="F19" s="132"/>
      <c r="G19" s="219"/>
      <c r="H19" s="61"/>
      <c r="I19" s="61"/>
      <c r="J19" s="61"/>
      <c r="K19" s="61"/>
      <c r="L19" s="137"/>
      <c r="M19" s="131">
        <f t="shared" si="0"/>
        <v>0</v>
      </c>
      <c r="N19" s="10" t="e">
        <f t="shared" si="1"/>
        <v>#N/A</v>
      </c>
      <c r="O19" s="10" t="e">
        <f t="shared" si="2"/>
        <v>#N/A</v>
      </c>
      <c r="P19" s="132">
        <f t="shared" si="3"/>
        <v>0</v>
      </c>
      <c r="Q19" s="8"/>
      <c r="R19" s="19"/>
      <c r="S19" s="19"/>
      <c r="T19" s="19"/>
      <c r="U19" s="12">
        <v>16</v>
      </c>
      <c r="V19" s="12">
        <v>20</v>
      </c>
      <c r="W19" s="13"/>
      <c r="X19" s="13"/>
      <c r="Y19" s="9"/>
      <c r="Z19" s="6"/>
      <c r="AA19" s="6"/>
      <c r="AB19" s="6"/>
      <c r="AC19" s="6"/>
    </row>
    <row r="20" spans="1:29" s="5" customFormat="1" x14ac:dyDescent="0.25">
      <c r="A20" s="258">
        <f>'Student Summary'!A21:B21</f>
        <v>0</v>
      </c>
      <c r="B20" s="259"/>
      <c r="C20" s="131"/>
      <c r="D20" s="10"/>
      <c r="E20" s="10"/>
      <c r="F20" s="132"/>
      <c r="G20" s="219"/>
      <c r="H20" s="61"/>
      <c r="I20" s="61"/>
      <c r="J20" s="61"/>
      <c r="K20" s="61"/>
      <c r="L20" s="137"/>
      <c r="M20" s="131">
        <f t="shared" si="0"/>
        <v>0</v>
      </c>
      <c r="N20" s="10" t="e">
        <f t="shared" si="1"/>
        <v>#N/A</v>
      </c>
      <c r="O20" s="10" t="e">
        <f t="shared" si="2"/>
        <v>#N/A</v>
      </c>
      <c r="P20" s="132">
        <f t="shared" si="3"/>
        <v>0</v>
      </c>
      <c r="Q20" s="8"/>
      <c r="R20" s="19"/>
      <c r="S20" s="19"/>
      <c r="T20" s="19"/>
      <c r="U20" s="12">
        <v>17</v>
      </c>
      <c r="V20" s="12">
        <v>21</v>
      </c>
      <c r="W20" s="13"/>
      <c r="X20" s="13"/>
      <c r="Y20" s="9"/>
      <c r="Z20" s="6"/>
      <c r="AA20" s="6"/>
      <c r="AB20" s="6"/>
      <c r="AC20" s="6"/>
    </row>
    <row r="21" spans="1:29" s="5" customFormat="1" x14ac:dyDescent="0.25">
      <c r="A21" s="258">
        <f>'Student Summary'!A22:B22</f>
        <v>0</v>
      </c>
      <c r="B21" s="259"/>
      <c r="C21" s="131"/>
      <c r="D21" s="10"/>
      <c r="E21" s="10"/>
      <c r="F21" s="132"/>
      <c r="G21" s="219"/>
      <c r="H21" s="61"/>
      <c r="I21" s="61"/>
      <c r="J21" s="61"/>
      <c r="K21" s="61"/>
      <c r="L21" s="137"/>
      <c r="M21" s="131">
        <f t="shared" si="0"/>
        <v>0</v>
      </c>
      <c r="N21" s="10" t="e">
        <f t="shared" si="1"/>
        <v>#N/A</v>
      </c>
      <c r="O21" s="10" t="e">
        <f t="shared" si="2"/>
        <v>#N/A</v>
      </c>
      <c r="P21" s="132">
        <f t="shared" si="3"/>
        <v>0</v>
      </c>
      <c r="Q21" s="8"/>
      <c r="R21" s="19"/>
      <c r="S21" s="19"/>
      <c r="T21" s="19"/>
      <c r="U21" s="12">
        <v>18</v>
      </c>
      <c r="V21" s="12">
        <v>23</v>
      </c>
      <c r="W21" s="13"/>
      <c r="X21" s="13"/>
      <c r="Y21" s="9"/>
      <c r="Z21" s="6"/>
      <c r="AA21" s="6"/>
      <c r="AB21" s="6"/>
      <c r="AC21" s="6"/>
    </row>
    <row r="22" spans="1:29" s="5" customFormat="1" x14ac:dyDescent="0.25">
      <c r="A22" s="258">
        <f>'Student Summary'!A23:B23</f>
        <v>0</v>
      </c>
      <c r="B22" s="259"/>
      <c r="C22" s="131"/>
      <c r="D22" s="10"/>
      <c r="E22" s="10"/>
      <c r="F22" s="132"/>
      <c r="G22" s="219"/>
      <c r="H22" s="61"/>
      <c r="I22" s="61"/>
      <c r="J22" s="61"/>
      <c r="K22" s="61"/>
      <c r="L22" s="137"/>
      <c r="M22" s="131">
        <f t="shared" si="0"/>
        <v>0</v>
      </c>
      <c r="N22" s="10" t="e">
        <f t="shared" si="1"/>
        <v>#N/A</v>
      </c>
      <c r="O22" s="10" t="e">
        <f t="shared" si="2"/>
        <v>#N/A</v>
      </c>
      <c r="P22" s="132">
        <f t="shared" si="3"/>
        <v>0</v>
      </c>
      <c r="Q22" s="8"/>
      <c r="R22" s="19"/>
      <c r="S22" s="19"/>
      <c r="T22" s="19"/>
      <c r="U22" s="12">
        <v>19</v>
      </c>
      <c r="V22" s="12">
        <v>24</v>
      </c>
      <c r="W22" s="13"/>
      <c r="X22" s="13"/>
      <c r="Y22" s="9"/>
      <c r="Z22" s="6"/>
      <c r="AA22" s="6"/>
      <c r="AB22" s="6"/>
      <c r="AC22" s="6"/>
    </row>
    <row r="23" spans="1:29" s="5" customFormat="1" x14ac:dyDescent="0.25">
      <c r="A23" s="258">
        <f>'Student Summary'!A24:B24</f>
        <v>0</v>
      </c>
      <c r="B23" s="259"/>
      <c r="C23" s="131"/>
      <c r="D23" s="10"/>
      <c r="E23" s="10"/>
      <c r="F23" s="132"/>
      <c r="G23" s="219"/>
      <c r="H23" s="61"/>
      <c r="I23" s="61"/>
      <c r="J23" s="61"/>
      <c r="K23" s="61"/>
      <c r="L23" s="137"/>
      <c r="M23" s="131">
        <f t="shared" si="0"/>
        <v>0</v>
      </c>
      <c r="N23" s="10" t="e">
        <f t="shared" si="1"/>
        <v>#N/A</v>
      </c>
      <c r="O23" s="10" t="e">
        <f t="shared" si="2"/>
        <v>#N/A</v>
      </c>
      <c r="P23" s="132">
        <f t="shared" si="3"/>
        <v>0</v>
      </c>
      <c r="Q23" s="8"/>
      <c r="R23" s="19"/>
      <c r="S23" s="19"/>
      <c r="T23" s="19"/>
      <c r="U23" s="12">
        <v>20</v>
      </c>
      <c r="V23" s="12">
        <v>25</v>
      </c>
      <c r="W23" s="13"/>
      <c r="X23" s="13"/>
      <c r="Y23" s="9"/>
      <c r="Z23" s="6"/>
      <c r="AA23" s="6"/>
      <c r="AB23" s="6"/>
      <c r="AC23" s="6"/>
    </row>
    <row r="24" spans="1:29" s="5" customFormat="1" x14ac:dyDescent="0.25">
      <c r="A24" s="258">
        <f>'Student Summary'!A25:B25</f>
        <v>0</v>
      </c>
      <c r="B24" s="259"/>
      <c r="C24" s="131"/>
      <c r="D24" s="10"/>
      <c r="E24" s="10"/>
      <c r="F24" s="132"/>
      <c r="G24" s="219"/>
      <c r="H24" s="61"/>
      <c r="I24" s="61"/>
      <c r="J24" s="61"/>
      <c r="K24" s="61"/>
      <c r="L24" s="137"/>
      <c r="M24" s="131">
        <f t="shared" si="0"/>
        <v>0</v>
      </c>
      <c r="N24" s="10" t="e">
        <f t="shared" si="1"/>
        <v>#N/A</v>
      </c>
      <c r="O24" s="10" t="e">
        <f t="shared" si="2"/>
        <v>#N/A</v>
      </c>
      <c r="P24" s="132">
        <f t="shared" si="3"/>
        <v>0</v>
      </c>
      <c r="Q24" s="8"/>
      <c r="R24" s="19"/>
      <c r="S24" s="19"/>
      <c r="T24" s="19"/>
      <c r="U24" s="12">
        <v>21</v>
      </c>
      <c r="V24" s="12">
        <v>26</v>
      </c>
      <c r="W24" s="13"/>
      <c r="X24" s="13"/>
      <c r="Y24" s="9"/>
      <c r="Z24" s="6"/>
      <c r="AA24" s="6"/>
      <c r="AB24" s="6"/>
      <c r="AC24" s="6"/>
    </row>
    <row r="25" spans="1:29" s="5" customFormat="1" x14ac:dyDescent="0.25">
      <c r="A25" s="258">
        <f>'Student Summary'!A26:B26</f>
        <v>0</v>
      </c>
      <c r="B25" s="259"/>
      <c r="C25" s="131"/>
      <c r="D25" s="10"/>
      <c r="E25" s="10"/>
      <c r="F25" s="132"/>
      <c r="G25" s="219"/>
      <c r="H25" s="61"/>
      <c r="I25" s="61"/>
      <c r="J25" s="61"/>
      <c r="K25" s="61"/>
      <c r="L25" s="137"/>
      <c r="M25" s="131">
        <f t="shared" si="0"/>
        <v>0</v>
      </c>
      <c r="N25" s="10" t="e">
        <f t="shared" si="1"/>
        <v>#N/A</v>
      </c>
      <c r="O25" s="10" t="e">
        <f t="shared" si="2"/>
        <v>#N/A</v>
      </c>
      <c r="P25" s="132">
        <f t="shared" si="3"/>
        <v>0</v>
      </c>
      <c r="Q25" s="8"/>
      <c r="R25" s="19"/>
      <c r="S25" s="19"/>
      <c r="T25" s="19"/>
      <c r="U25" s="12">
        <v>22</v>
      </c>
      <c r="V25" s="12">
        <v>27</v>
      </c>
      <c r="W25" s="13"/>
      <c r="X25" s="13"/>
      <c r="Y25" s="9"/>
      <c r="Z25" s="6"/>
      <c r="AA25" s="6"/>
      <c r="AB25" s="6"/>
      <c r="AC25" s="6"/>
    </row>
    <row r="26" spans="1:29" s="5" customFormat="1" x14ac:dyDescent="0.25">
      <c r="A26" s="258">
        <f>'Student Summary'!A27:B27</f>
        <v>0</v>
      </c>
      <c r="B26" s="259"/>
      <c r="C26" s="131"/>
      <c r="D26" s="10"/>
      <c r="E26" s="10"/>
      <c r="F26" s="132"/>
      <c r="G26" s="219"/>
      <c r="H26" s="61"/>
      <c r="I26" s="61"/>
      <c r="J26" s="61"/>
      <c r="K26" s="61"/>
      <c r="L26" s="137"/>
      <c r="M26" s="131">
        <f t="shared" si="0"/>
        <v>0</v>
      </c>
      <c r="N26" s="10" t="e">
        <f t="shared" si="1"/>
        <v>#N/A</v>
      </c>
      <c r="O26" s="10" t="e">
        <f t="shared" si="2"/>
        <v>#N/A</v>
      </c>
      <c r="P26" s="132">
        <f t="shared" si="3"/>
        <v>0</v>
      </c>
      <c r="Q26" s="8"/>
      <c r="R26" s="19"/>
      <c r="S26" s="19"/>
      <c r="T26" s="19"/>
      <c r="U26" s="12">
        <v>23</v>
      </c>
      <c r="V26" s="12">
        <v>28</v>
      </c>
      <c r="W26" s="13"/>
      <c r="X26" s="13"/>
      <c r="Y26" s="9"/>
      <c r="Z26" s="6"/>
      <c r="AA26" s="6"/>
      <c r="AB26" s="6"/>
      <c r="AC26" s="6"/>
    </row>
    <row r="27" spans="1:29" s="5" customFormat="1" x14ac:dyDescent="0.25">
      <c r="A27" s="258">
        <f>'Student Summary'!A28:B28</f>
        <v>0</v>
      </c>
      <c r="B27" s="259"/>
      <c r="C27" s="131"/>
      <c r="D27" s="10"/>
      <c r="E27" s="10"/>
      <c r="F27" s="132"/>
      <c r="G27" s="219"/>
      <c r="H27" s="61"/>
      <c r="I27" s="61"/>
      <c r="J27" s="61"/>
      <c r="K27" s="61"/>
      <c r="L27" s="137"/>
      <c r="M27" s="131">
        <f t="shared" si="0"/>
        <v>0</v>
      </c>
      <c r="N27" s="10" t="e">
        <f t="shared" si="1"/>
        <v>#N/A</v>
      </c>
      <c r="O27" s="10" t="e">
        <f t="shared" si="2"/>
        <v>#N/A</v>
      </c>
      <c r="P27" s="132">
        <f t="shared" si="3"/>
        <v>0</v>
      </c>
      <c r="Q27" s="8"/>
      <c r="R27" s="19"/>
      <c r="S27" s="19"/>
      <c r="T27" s="19"/>
      <c r="U27" s="12">
        <v>24</v>
      </c>
      <c r="V27" s="12">
        <v>29</v>
      </c>
      <c r="W27" s="13"/>
      <c r="X27" s="13"/>
      <c r="Y27" s="9"/>
      <c r="Z27" s="6"/>
      <c r="AA27" s="6"/>
      <c r="AB27" s="6"/>
      <c r="AC27" s="6"/>
    </row>
    <row r="28" spans="1:29" s="5" customFormat="1" x14ac:dyDescent="0.25">
      <c r="A28" s="258">
        <f>'Student Summary'!A29:B29</f>
        <v>0</v>
      </c>
      <c r="B28" s="259"/>
      <c r="C28" s="131"/>
      <c r="D28" s="10"/>
      <c r="E28" s="10"/>
      <c r="F28" s="132"/>
      <c r="G28" s="219"/>
      <c r="H28" s="61"/>
      <c r="I28" s="61"/>
      <c r="J28" s="61"/>
      <c r="K28" s="61"/>
      <c r="L28" s="137"/>
      <c r="M28" s="131">
        <f t="shared" si="0"/>
        <v>0</v>
      </c>
      <c r="N28" s="10" t="e">
        <f t="shared" si="1"/>
        <v>#N/A</v>
      </c>
      <c r="O28" s="10" t="e">
        <f t="shared" si="2"/>
        <v>#N/A</v>
      </c>
      <c r="P28" s="132">
        <f t="shared" si="3"/>
        <v>0</v>
      </c>
      <c r="Q28" s="8"/>
      <c r="R28" s="19"/>
      <c r="S28" s="19"/>
      <c r="T28" s="19"/>
      <c r="U28" s="12">
        <v>25</v>
      </c>
      <c r="V28" s="12">
        <v>30</v>
      </c>
      <c r="W28" s="13"/>
      <c r="X28" s="13"/>
      <c r="Y28" s="9"/>
      <c r="Z28" s="6"/>
      <c r="AA28" s="6"/>
      <c r="AB28" s="6"/>
      <c r="AC28" s="6"/>
    </row>
    <row r="29" spans="1:29" s="5" customFormat="1" x14ac:dyDescent="0.25">
      <c r="A29" s="258">
        <f>'Student Summary'!A30:B30</f>
        <v>0</v>
      </c>
      <c r="B29" s="259"/>
      <c r="C29" s="131"/>
      <c r="D29" s="10"/>
      <c r="E29" s="10"/>
      <c r="F29" s="132"/>
      <c r="G29" s="219"/>
      <c r="H29" s="61"/>
      <c r="I29" s="61"/>
      <c r="J29" s="61"/>
      <c r="K29" s="61"/>
      <c r="L29" s="137"/>
      <c r="M29" s="131">
        <f t="shared" si="0"/>
        <v>0</v>
      </c>
      <c r="N29" s="10" t="e">
        <f t="shared" si="1"/>
        <v>#N/A</v>
      </c>
      <c r="O29" s="10" t="e">
        <f t="shared" si="2"/>
        <v>#N/A</v>
      </c>
      <c r="P29" s="132">
        <f t="shared" si="3"/>
        <v>0</v>
      </c>
      <c r="Q29" s="8"/>
      <c r="R29" s="19"/>
      <c r="S29" s="19"/>
      <c r="T29" s="19"/>
      <c r="U29" s="12">
        <v>26</v>
      </c>
      <c r="V29" s="12">
        <v>32</v>
      </c>
      <c r="W29" s="13"/>
      <c r="X29" s="13"/>
      <c r="Y29" s="9"/>
      <c r="Z29" s="6"/>
      <c r="AA29" s="6"/>
      <c r="AB29" s="6"/>
      <c r="AC29" s="6"/>
    </row>
    <row r="30" spans="1:29" s="5" customFormat="1" ht="15.75" thickBot="1" x14ac:dyDescent="0.3">
      <c r="A30" s="260">
        <f>'Student Summary'!A31:B31</f>
        <v>0</v>
      </c>
      <c r="B30" s="261"/>
      <c r="C30" s="133"/>
      <c r="D30" s="134"/>
      <c r="E30" s="134"/>
      <c r="F30" s="135"/>
      <c r="G30" s="228"/>
      <c r="H30" s="138"/>
      <c r="I30" s="138"/>
      <c r="J30" s="138"/>
      <c r="K30" s="138"/>
      <c r="L30" s="139"/>
      <c r="M30" s="131">
        <f t="shared" si="0"/>
        <v>0</v>
      </c>
      <c r="N30" s="134" t="e">
        <f t="shared" si="1"/>
        <v>#N/A</v>
      </c>
      <c r="O30" s="134" t="e">
        <f t="shared" si="2"/>
        <v>#N/A</v>
      </c>
      <c r="P30" s="135">
        <f t="shared" si="3"/>
        <v>0</v>
      </c>
      <c r="Q30" s="8"/>
      <c r="R30" s="19"/>
      <c r="S30" s="19"/>
      <c r="T30" s="19"/>
      <c r="U30" s="12">
        <v>27</v>
      </c>
      <c r="V30" s="12">
        <v>33</v>
      </c>
      <c r="W30" s="13"/>
      <c r="X30" s="13"/>
      <c r="Y30" s="9"/>
      <c r="Z30" s="6"/>
      <c r="AA30" s="6"/>
      <c r="AB30" s="6"/>
      <c r="AC30" s="6"/>
    </row>
    <row r="31" spans="1:29" s="5" customForma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19"/>
      <c r="S31" s="19"/>
      <c r="T31" s="19"/>
      <c r="U31" s="12">
        <v>28</v>
      </c>
      <c r="V31" s="12">
        <v>34</v>
      </c>
      <c r="W31" s="13"/>
      <c r="X31" s="13"/>
      <c r="Y31" s="9"/>
      <c r="Z31" s="6"/>
      <c r="AA31" s="6"/>
      <c r="AB31" s="6"/>
      <c r="AC31" s="6"/>
    </row>
    <row r="32" spans="1:29" s="5" customForma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19"/>
      <c r="S32" s="19"/>
      <c r="T32" s="19"/>
      <c r="U32" s="12">
        <v>29</v>
      </c>
      <c r="V32" s="12">
        <v>35</v>
      </c>
      <c r="W32" s="13"/>
      <c r="X32" s="13"/>
      <c r="Y32" s="9"/>
      <c r="Z32" s="6"/>
      <c r="AA32" s="6"/>
      <c r="AB32" s="6"/>
      <c r="AC32" s="6"/>
    </row>
    <row r="33" spans="1:29" s="5" customForma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19"/>
      <c r="S33" s="19"/>
      <c r="T33" s="19"/>
      <c r="U33" s="12">
        <v>30</v>
      </c>
      <c r="V33" s="12">
        <v>36</v>
      </c>
      <c r="W33" s="13"/>
      <c r="X33" s="13"/>
      <c r="Y33" s="9"/>
      <c r="Z33" s="6"/>
      <c r="AA33" s="6"/>
      <c r="AB33" s="6"/>
      <c r="AC33" s="6"/>
    </row>
    <row r="34" spans="1:29" s="5" customForma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19"/>
      <c r="S34" s="19"/>
      <c r="T34" s="19"/>
      <c r="U34" s="12">
        <v>31</v>
      </c>
      <c r="V34" s="12">
        <v>38</v>
      </c>
      <c r="W34" s="13"/>
      <c r="X34" s="13"/>
      <c r="Y34" s="9"/>
      <c r="Z34" s="6"/>
      <c r="AA34" s="6"/>
      <c r="AB34" s="6"/>
      <c r="AC34" s="6"/>
    </row>
    <row r="35" spans="1:29" s="5" customForma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19"/>
      <c r="S35" s="19"/>
      <c r="T35" s="19"/>
      <c r="U35" s="12">
        <v>32</v>
      </c>
      <c r="V35" s="12">
        <v>39</v>
      </c>
      <c r="W35" s="13"/>
      <c r="X35" s="13"/>
      <c r="Y35" s="9"/>
      <c r="Z35" s="6"/>
      <c r="AA35" s="6"/>
      <c r="AB35" s="6"/>
      <c r="AC35" s="6"/>
    </row>
    <row r="36" spans="1:29" s="5" customForma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19"/>
      <c r="S36" s="19"/>
      <c r="T36" s="19"/>
      <c r="U36" s="12">
        <v>33</v>
      </c>
      <c r="V36" s="12">
        <v>41</v>
      </c>
      <c r="W36" s="13"/>
      <c r="X36" s="13"/>
      <c r="Y36" s="9"/>
      <c r="Z36" s="6"/>
      <c r="AA36" s="6"/>
      <c r="AB36" s="6"/>
      <c r="AC36" s="6"/>
    </row>
    <row r="37" spans="1:29" s="5" customForma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19"/>
      <c r="S37" s="19"/>
      <c r="T37" s="19"/>
      <c r="U37" s="12">
        <v>34</v>
      </c>
      <c r="V37" s="12">
        <v>42</v>
      </c>
      <c r="W37" s="13"/>
      <c r="X37" s="13"/>
      <c r="Y37" s="9"/>
      <c r="Z37" s="6"/>
      <c r="AA37" s="6"/>
      <c r="AB37" s="6"/>
      <c r="AC37" s="6"/>
    </row>
    <row r="38" spans="1:29" s="5" customForma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19"/>
      <c r="S38" s="19"/>
      <c r="T38" s="19"/>
      <c r="U38" s="12">
        <v>35</v>
      </c>
      <c r="V38" s="12">
        <v>44</v>
      </c>
      <c r="W38" s="13"/>
      <c r="X38" s="13"/>
      <c r="Y38" s="9"/>
      <c r="Z38" s="6"/>
      <c r="AA38" s="6"/>
      <c r="AB38" s="6"/>
      <c r="AC38" s="6"/>
    </row>
    <row r="39" spans="1:29" s="5" customForma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19"/>
      <c r="S39" s="19"/>
      <c r="T39" s="19"/>
      <c r="U39" s="12">
        <v>36</v>
      </c>
      <c r="V39" s="12">
        <v>45</v>
      </c>
      <c r="W39" s="13"/>
      <c r="X39" s="13"/>
      <c r="Y39" s="9"/>
      <c r="Z39" s="6"/>
      <c r="AA39" s="6"/>
      <c r="AB39" s="6"/>
      <c r="AC39" s="6"/>
    </row>
    <row r="40" spans="1:29" x14ac:dyDescent="0.25">
      <c r="W40" s="15"/>
      <c r="X40" s="15"/>
    </row>
    <row r="41" spans="1:29" x14ac:dyDescent="0.25">
      <c r="W41" s="15"/>
      <c r="X41" s="15"/>
    </row>
    <row r="42" spans="1:29" x14ac:dyDescent="0.25">
      <c r="W42" s="15"/>
      <c r="X42" s="15"/>
    </row>
    <row r="43" spans="1:29" x14ac:dyDescent="0.25">
      <c r="W43" s="15"/>
      <c r="X43" s="15"/>
    </row>
    <row r="44" spans="1:29" x14ac:dyDescent="0.25">
      <c r="W44" s="15"/>
      <c r="X44" s="15"/>
    </row>
    <row r="45" spans="1:29" x14ac:dyDescent="0.25">
      <c r="W45" s="15"/>
      <c r="X45" s="15"/>
    </row>
    <row r="46" spans="1:29" x14ac:dyDescent="0.25">
      <c r="W46" s="15"/>
      <c r="X46" s="15"/>
    </row>
  </sheetData>
  <mergeCells count="37">
    <mergeCell ref="AC6:AC8"/>
    <mergeCell ref="R2:V2"/>
    <mergeCell ref="A1:P1"/>
    <mergeCell ref="M2:P2"/>
    <mergeCell ref="A28:B28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29:B29"/>
    <mergeCell ref="A30:B30"/>
    <mergeCell ref="A23:B23"/>
    <mergeCell ref="A24:B24"/>
    <mergeCell ref="A25:B25"/>
    <mergeCell ref="A26:B26"/>
    <mergeCell ref="A27:B27"/>
    <mergeCell ref="A9:B9"/>
    <mergeCell ref="A10:B10"/>
    <mergeCell ref="A11:B11"/>
    <mergeCell ref="A12:B12"/>
    <mergeCell ref="A3:B3"/>
    <mergeCell ref="A4:B4"/>
    <mergeCell ref="A5:B5"/>
    <mergeCell ref="A6:B6"/>
    <mergeCell ref="A7:B7"/>
    <mergeCell ref="C2:F2"/>
    <mergeCell ref="G2:H2"/>
    <mergeCell ref="I2:J2"/>
    <mergeCell ref="K2:L2"/>
    <mergeCell ref="A2:B2"/>
  </mergeCells>
  <conditionalFormatting sqref="C11:F30">
    <cfRule type="containsText" dxfId="84" priority="1" operator="containsText" text="N">
      <formula>NOT(ISERROR(SEARCH("N",C11)))</formula>
    </cfRule>
    <cfRule type="containsText" dxfId="83" priority="2" operator="containsText" text="Y">
      <formula>NOT(ISERROR(SEARCH("Y",C11)))</formula>
    </cfRule>
  </conditionalFormatting>
  <dataValidations count="2">
    <dataValidation type="list" allowBlank="1" showInputMessage="1" showErrorMessage="1" sqref="G4:G30 I4:I30 K4:K30">
      <formula1>Band</formula1>
    </dataValidation>
    <dataValidation type="list" allowBlank="1" showInputMessage="1" showErrorMessage="1" sqref="H4:H30 J4:J30 L4:L30">
      <formula1>Mark</formula1>
    </dataValidation>
  </dataValidation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4" sqref="M4:M11"/>
    </sheetView>
  </sheetViews>
  <sheetFormatPr defaultRowHeight="15" x14ac:dyDescent="0.25"/>
  <cols>
    <col min="1" max="1" width="12.85546875" style="1" customWidth="1"/>
    <col min="2" max="2" width="16.140625" style="1" customWidth="1"/>
    <col min="3" max="3" width="12.7109375" style="1" customWidth="1"/>
    <col min="4" max="4" width="16.28515625" style="1" customWidth="1"/>
    <col min="5" max="5" width="15.42578125" style="1" customWidth="1"/>
    <col min="6" max="6" width="16.5703125" style="1" customWidth="1"/>
    <col min="7" max="7" width="7.7109375" style="1" bestFit="1" customWidth="1"/>
    <col min="8" max="8" width="7.140625" style="1" bestFit="1" customWidth="1"/>
    <col min="9" max="9" width="7.7109375" style="1" bestFit="1" customWidth="1"/>
    <col min="10" max="10" width="7.140625" style="1" bestFit="1" customWidth="1"/>
    <col min="11" max="11" width="7.7109375" style="1" bestFit="1" customWidth="1"/>
    <col min="12" max="12" width="7.140625" style="1" bestFit="1" customWidth="1"/>
    <col min="13" max="13" width="14" style="2" bestFit="1" customWidth="1"/>
    <col min="14" max="14" width="8.7109375" style="2" bestFit="1" customWidth="1"/>
    <col min="15" max="16" width="13.140625" style="1" bestFit="1" customWidth="1"/>
    <col min="17" max="17" width="8.85546875" style="23"/>
    <col min="18" max="19" width="12.5703125" style="1" bestFit="1" customWidth="1"/>
    <col min="20" max="20" width="12.42578125" style="1" bestFit="1" customWidth="1"/>
    <col min="21" max="21" width="11.5703125" style="1" customWidth="1"/>
    <col min="22" max="22" width="10.140625" style="1" customWidth="1"/>
    <col min="23" max="25" width="9.140625" style="28"/>
  </cols>
  <sheetData>
    <row r="1" spans="1:28" s="28" customFormat="1" ht="37.5" customHeight="1" thickBot="1" x14ac:dyDescent="0.3">
      <c r="A1" s="270" t="s">
        <v>94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2"/>
      <c r="Q1" s="22"/>
      <c r="R1" s="22"/>
      <c r="S1" s="22"/>
      <c r="T1" s="22"/>
      <c r="U1" s="22"/>
      <c r="V1" s="22"/>
      <c r="Z1" s="4"/>
      <c r="AA1" s="4"/>
      <c r="AB1" s="4"/>
    </row>
    <row r="2" spans="1:28" s="28" customFormat="1" ht="40.5" customHeight="1" x14ac:dyDescent="0.25">
      <c r="A2" s="273" t="s">
        <v>5</v>
      </c>
      <c r="B2" s="274"/>
      <c r="C2" s="275" t="s">
        <v>30</v>
      </c>
      <c r="D2" s="276"/>
      <c r="E2" s="276"/>
      <c r="F2" s="277"/>
      <c r="G2" s="278" t="s">
        <v>2</v>
      </c>
      <c r="H2" s="279"/>
      <c r="I2" s="279" t="s">
        <v>1</v>
      </c>
      <c r="J2" s="279"/>
      <c r="K2" s="279" t="s">
        <v>3</v>
      </c>
      <c r="L2" s="280"/>
      <c r="M2" s="275" t="s">
        <v>55</v>
      </c>
      <c r="N2" s="281"/>
      <c r="O2" s="281"/>
      <c r="P2" s="282"/>
      <c r="Q2" s="22"/>
      <c r="R2" s="283" t="s">
        <v>96</v>
      </c>
      <c r="S2" s="283"/>
      <c r="T2" s="283"/>
      <c r="U2" s="283"/>
      <c r="V2" s="283"/>
      <c r="Z2" s="4"/>
      <c r="AA2" s="4"/>
      <c r="AB2" s="4"/>
    </row>
    <row r="3" spans="1:28" s="28" customFormat="1" ht="45" x14ac:dyDescent="0.25">
      <c r="A3" s="284" t="s">
        <v>22</v>
      </c>
      <c r="B3" s="285"/>
      <c r="C3" s="140" t="s">
        <v>56</v>
      </c>
      <c r="D3" s="34" t="s">
        <v>57</v>
      </c>
      <c r="E3" s="34" t="s">
        <v>58</v>
      </c>
      <c r="F3" s="141" t="s">
        <v>31</v>
      </c>
      <c r="G3" s="147" t="s">
        <v>4</v>
      </c>
      <c r="H3" s="18" t="s">
        <v>29</v>
      </c>
      <c r="I3" s="18" t="s">
        <v>4</v>
      </c>
      <c r="J3" s="18" t="s">
        <v>29</v>
      </c>
      <c r="K3" s="18" t="s">
        <v>4</v>
      </c>
      <c r="L3" s="148" t="s">
        <v>29</v>
      </c>
      <c r="M3" s="140" t="s">
        <v>48</v>
      </c>
      <c r="N3" s="34" t="s">
        <v>49</v>
      </c>
      <c r="O3" s="34" t="s">
        <v>43</v>
      </c>
      <c r="P3" s="141" t="s">
        <v>44</v>
      </c>
      <c r="Q3" s="22"/>
      <c r="R3" s="18" t="s">
        <v>45</v>
      </c>
      <c r="S3" s="18" t="s">
        <v>46</v>
      </c>
      <c r="T3" s="18" t="s">
        <v>47</v>
      </c>
      <c r="U3" s="18" t="s">
        <v>26</v>
      </c>
      <c r="V3" s="18" t="s">
        <v>27</v>
      </c>
      <c r="X3" s="29"/>
      <c r="Y3" s="29"/>
      <c r="Z3" s="215"/>
      <c r="AA3" s="215"/>
      <c r="AB3" s="286"/>
    </row>
    <row r="4" spans="1:28" ht="18.75" x14ac:dyDescent="0.25">
      <c r="A4" s="258" t="s">
        <v>51</v>
      </c>
      <c r="B4" s="259"/>
      <c r="C4" s="142" t="s">
        <v>50</v>
      </c>
      <c r="D4" s="27" t="s">
        <v>50</v>
      </c>
      <c r="E4" s="27" t="s">
        <v>50</v>
      </c>
      <c r="F4" s="143" t="s">
        <v>50</v>
      </c>
      <c r="G4" s="149">
        <v>3</v>
      </c>
      <c r="H4" s="60">
        <v>9</v>
      </c>
      <c r="I4" s="60">
        <v>3</v>
      </c>
      <c r="J4" s="60">
        <v>7</v>
      </c>
      <c r="K4" s="60">
        <v>3</v>
      </c>
      <c r="L4" s="150">
        <v>9</v>
      </c>
      <c r="M4" s="154">
        <f>(H4+J4+L4)</f>
        <v>25</v>
      </c>
      <c r="N4" s="24">
        <f>VLOOKUP(M4,$U$4:$V$39,2,TRUE)</f>
        <v>30</v>
      </c>
      <c r="O4" s="24" t="str">
        <f>VLOOKUP(N4,$S$4:$T$8,2,TRUE)</f>
        <v xml:space="preserve">Merit </v>
      </c>
      <c r="P4" s="155">
        <f>IF(M4&gt;=5,1,0)</f>
        <v>1</v>
      </c>
      <c r="Q4" s="22"/>
      <c r="R4" s="31">
        <v>0</v>
      </c>
      <c r="S4" s="31">
        <v>0</v>
      </c>
      <c r="T4" s="31" t="s">
        <v>25</v>
      </c>
      <c r="U4" s="223">
        <v>1</v>
      </c>
      <c r="V4" s="224">
        <v>2</v>
      </c>
      <c r="X4" s="30"/>
      <c r="Y4" s="29"/>
      <c r="Z4" s="216"/>
      <c r="AA4" s="216"/>
      <c r="AB4" s="286"/>
    </row>
    <row r="5" spans="1:28" ht="18.75" x14ac:dyDescent="0.25">
      <c r="A5" s="258" t="s">
        <v>52</v>
      </c>
      <c r="B5" s="259"/>
      <c r="C5" s="142" t="s">
        <v>50</v>
      </c>
      <c r="D5" s="27" t="s">
        <v>50</v>
      </c>
      <c r="E5" s="27" t="s">
        <v>50</v>
      </c>
      <c r="F5" s="143" t="s">
        <v>50</v>
      </c>
      <c r="G5" s="149">
        <v>3</v>
      </c>
      <c r="H5" s="60">
        <v>7</v>
      </c>
      <c r="I5" s="60">
        <v>3</v>
      </c>
      <c r="J5" s="60">
        <v>8</v>
      </c>
      <c r="K5" s="60">
        <v>3</v>
      </c>
      <c r="L5" s="150">
        <v>7</v>
      </c>
      <c r="M5" s="154">
        <f t="shared" ref="M5:M29" si="0">(H5+J5+L5)</f>
        <v>22</v>
      </c>
      <c r="N5" s="24">
        <f t="shared" ref="N5:N7" si="1">VLOOKUP(M5,$U$4:$V$39,2,TRUE)</f>
        <v>27</v>
      </c>
      <c r="O5" s="24" t="str">
        <f t="shared" ref="O5:O30" si="2">VLOOKUP(N5,$S$4:$T$8,2,TRUE)</f>
        <v xml:space="preserve">Merit </v>
      </c>
      <c r="P5" s="155">
        <f t="shared" ref="P5:P30" si="3">IF(M5&gt;=5,1,0)</f>
        <v>1</v>
      </c>
      <c r="Q5" s="22"/>
      <c r="R5" s="31">
        <v>5</v>
      </c>
      <c r="S5" s="31">
        <v>9</v>
      </c>
      <c r="T5" s="31" t="s">
        <v>18</v>
      </c>
      <c r="U5" s="223">
        <v>2</v>
      </c>
      <c r="V5" s="224">
        <v>4</v>
      </c>
      <c r="X5" s="30"/>
      <c r="Y5" s="29"/>
      <c r="Z5" s="216"/>
      <c r="AA5" s="216"/>
      <c r="AB5" s="286"/>
    </row>
    <row r="6" spans="1:28" ht="18.75" x14ac:dyDescent="0.25">
      <c r="A6" s="258" t="s">
        <v>53</v>
      </c>
      <c r="B6" s="259"/>
      <c r="C6" s="142" t="s">
        <v>50</v>
      </c>
      <c r="D6" s="27" t="s">
        <v>50</v>
      </c>
      <c r="E6" s="27" t="s">
        <v>50</v>
      </c>
      <c r="F6" s="143" t="s">
        <v>50</v>
      </c>
      <c r="G6" s="149">
        <v>2</v>
      </c>
      <c r="H6" s="60">
        <v>4</v>
      </c>
      <c r="I6" s="60">
        <v>1</v>
      </c>
      <c r="J6" s="60">
        <v>3</v>
      </c>
      <c r="K6" s="60">
        <v>1</v>
      </c>
      <c r="L6" s="150">
        <v>3</v>
      </c>
      <c r="M6" s="154">
        <f t="shared" si="0"/>
        <v>10</v>
      </c>
      <c r="N6" s="24">
        <f t="shared" si="1"/>
        <v>14</v>
      </c>
      <c r="O6" s="24" t="str">
        <f t="shared" si="2"/>
        <v>Pass L1</v>
      </c>
      <c r="P6" s="155">
        <f t="shared" si="3"/>
        <v>1</v>
      </c>
      <c r="Q6" s="22"/>
      <c r="R6" s="31">
        <v>14</v>
      </c>
      <c r="S6" s="31">
        <v>18</v>
      </c>
      <c r="T6" s="31" t="s">
        <v>17</v>
      </c>
      <c r="U6" s="223">
        <v>3</v>
      </c>
      <c r="V6" s="224">
        <v>5</v>
      </c>
      <c r="X6" s="29"/>
      <c r="Y6" s="29"/>
      <c r="Z6" s="3"/>
      <c r="AA6" s="3"/>
      <c r="AB6" s="3"/>
    </row>
    <row r="7" spans="1:28" ht="18.75" x14ac:dyDescent="0.25">
      <c r="A7" s="258" t="s">
        <v>54</v>
      </c>
      <c r="B7" s="259"/>
      <c r="C7" s="142" t="s">
        <v>50</v>
      </c>
      <c r="D7" s="27" t="s">
        <v>50</v>
      </c>
      <c r="E7" s="27" t="s">
        <v>50</v>
      </c>
      <c r="F7" s="143" t="s">
        <v>50</v>
      </c>
      <c r="G7" s="149">
        <v>4</v>
      </c>
      <c r="H7" s="60">
        <v>11</v>
      </c>
      <c r="I7" s="60">
        <v>4</v>
      </c>
      <c r="J7" s="60">
        <v>10</v>
      </c>
      <c r="K7" s="60">
        <v>3</v>
      </c>
      <c r="L7" s="150">
        <v>11</v>
      </c>
      <c r="M7" s="154">
        <f t="shared" si="0"/>
        <v>32</v>
      </c>
      <c r="N7" s="24">
        <f t="shared" si="1"/>
        <v>39</v>
      </c>
      <c r="O7" s="24" t="str">
        <f t="shared" si="2"/>
        <v xml:space="preserve">Distinction </v>
      </c>
      <c r="P7" s="155">
        <f t="shared" si="3"/>
        <v>1</v>
      </c>
      <c r="Q7" s="22"/>
      <c r="R7" s="31">
        <v>22</v>
      </c>
      <c r="S7" s="31">
        <v>27</v>
      </c>
      <c r="T7" s="32" t="s">
        <v>19</v>
      </c>
      <c r="U7" s="223">
        <v>4</v>
      </c>
      <c r="V7" s="224">
        <v>7</v>
      </c>
      <c r="X7" s="29"/>
      <c r="Y7" s="29"/>
      <c r="Z7" s="3"/>
      <c r="AA7" s="3"/>
      <c r="AB7" s="3"/>
    </row>
    <row r="8" spans="1:28" ht="18.75" x14ac:dyDescent="0.25">
      <c r="A8" s="258">
        <v>0</v>
      </c>
      <c r="B8" s="259"/>
      <c r="C8" s="142"/>
      <c r="D8" s="27"/>
      <c r="E8" s="27"/>
      <c r="F8" s="143"/>
      <c r="G8" s="149"/>
      <c r="H8" s="60"/>
      <c r="I8" s="60"/>
      <c r="J8" s="60"/>
      <c r="K8" s="60"/>
      <c r="L8" s="150"/>
      <c r="M8" s="154">
        <f>(H8+J8+L8)</f>
        <v>0</v>
      </c>
      <c r="N8" s="24" t="e">
        <f>VLOOKUP(M8,$U$4:$V$39,2,)</f>
        <v>#N/A</v>
      </c>
      <c r="O8" s="24" t="e">
        <f t="shared" si="2"/>
        <v>#N/A</v>
      </c>
      <c r="P8" s="155">
        <f t="shared" si="3"/>
        <v>0</v>
      </c>
      <c r="Q8" s="22"/>
      <c r="R8" s="31">
        <v>30</v>
      </c>
      <c r="S8" s="31">
        <v>36</v>
      </c>
      <c r="T8" s="32" t="s">
        <v>20</v>
      </c>
      <c r="U8" s="223">
        <v>5</v>
      </c>
      <c r="V8" s="224">
        <v>9</v>
      </c>
      <c r="X8" s="29"/>
      <c r="Y8" s="29"/>
      <c r="Z8" s="3"/>
      <c r="AA8" s="3"/>
      <c r="AB8" s="3"/>
    </row>
    <row r="9" spans="1:28" ht="18.75" x14ac:dyDescent="0.25">
      <c r="A9" s="258">
        <v>0</v>
      </c>
      <c r="B9" s="259"/>
      <c r="C9" s="142"/>
      <c r="D9" s="27"/>
      <c r="E9" s="27"/>
      <c r="F9" s="143"/>
      <c r="G9" s="149"/>
      <c r="H9" s="60"/>
      <c r="I9" s="60"/>
      <c r="J9" s="60"/>
      <c r="K9" s="60"/>
      <c r="L9" s="150"/>
      <c r="M9" s="154">
        <f t="shared" si="0"/>
        <v>0</v>
      </c>
      <c r="N9" s="24" t="e">
        <f t="shared" ref="N9:N30" si="4">VLOOKUP(M9,$U$4:$V$39,2,)</f>
        <v>#N/A</v>
      </c>
      <c r="O9" s="24" t="e">
        <f t="shared" si="2"/>
        <v>#N/A</v>
      </c>
      <c r="P9" s="155">
        <f t="shared" si="3"/>
        <v>0</v>
      </c>
      <c r="Q9" s="22"/>
      <c r="R9" s="19"/>
      <c r="S9" s="19"/>
      <c r="T9" s="19"/>
      <c r="U9" s="223">
        <v>6</v>
      </c>
      <c r="V9" s="224">
        <v>10</v>
      </c>
      <c r="X9" s="29"/>
      <c r="Y9" s="29"/>
      <c r="Z9" s="3"/>
      <c r="AA9" s="3"/>
      <c r="AB9" s="3"/>
    </row>
    <row r="10" spans="1:28" ht="18.75" x14ac:dyDescent="0.25">
      <c r="A10" s="258">
        <v>0</v>
      </c>
      <c r="B10" s="259"/>
      <c r="C10" s="142"/>
      <c r="D10" s="27"/>
      <c r="E10" s="27"/>
      <c r="F10" s="143"/>
      <c r="G10" s="149"/>
      <c r="H10" s="60"/>
      <c r="I10" s="60"/>
      <c r="J10" s="60"/>
      <c r="K10" s="60"/>
      <c r="L10" s="150"/>
      <c r="M10" s="154">
        <f t="shared" si="0"/>
        <v>0</v>
      </c>
      <c r="N10" s="24" t="e">
        <f t="shared" si="4"/>
        <v>#N/A</v>
      </c>
      <c r="O10" s="24" t="e">
        <f t="shared" si="2"/>
        <v>#N/A</v>
      </c>
      <c r="P10" s="155">
        <f t="shared" si="3"/>
        <v>0</v>
      </c>
      <c r="Q10" s="22"/>
      <c r="R10" s="19"/>
      <c r="S10" s="19"/>
      <c r="T10" s="19"/>
      <c r="U10" s="223">
        <v>7</v>
      </c>
      <c r="V10" s="224">
        <v>11</v>
      </c>
      <c r="X10" s="29"/>
      <c r="Y10" s="29"/>
      <c r="Z10" s="3"/>
      <c r="AA10" s="3"/>
      <c r="AB10" s="3"/>
    </row>
    <row r="11" spans="1:28" ht="18.75" x14ac:dyDescent="0.25">
      <c r="A11" s="258">
        <v>0</v>
      </c>
      <c r="B11" s="259"/>
      <c r="C11" s="142"/>
      <c r="D11" s="27"/>
      <c r="E11" s="27"/>
      <c r="F11" s="143"/>
      <c r="G11" s="149"/>
      <c r="H11" s="60"/>
      <c r="I11" s="60"/>
      <c r="J11" s="60"/>
      <c r="K11" s="60"/>
      <c r="L11" s="150"/>
      <c r="M11" s="154">
        <f t="shared" si="0"/>
        <v>0</v>
      </c>
      <c r="N11" s="24" t="e">
        <f t="shared" si="4"/>
        <v>#N/A</v>
      </c>
      <c r="O11" s="24" t="e">
        <f t="shared" si="2"/>
        <v>#N/A</v>
      </c>
      <c r="P11" s="155">
        <f t="shared" si="3"/>
        <v>0</v>
      </c>
      <c r="Q11" s="22"/>
      <c r="R11" s="19"/>
      <c r="S11" s="19"/>
      <c r="T11" s="19"/>
      <c r="U11" s="223">
        <v>8</v>
      </c>
      <c r="V11" s="224">
        <v>12</v>
      </c>
      <c r="X11" s="29"/>
      <c r="Y11" s="29"/>
      <c r="Z11" s="3"/>
      <c r="AA11" s="3"/>
      <c r="AB11" s="3"/>
    </row>
    <row r="12" spans="1:28" ht="18.75" x14ac:dyDescent="0.25">
      <c r="A12" s="258">
        <v>0</v>
      </c>
      <c r="B12" s="259"/>
      <c r="C12" s="142"/>
      <c r="D12" s="27"/>
      <c r="E12" s="27"/>
      <c r="F12" s="143"/>
      <c r="G12" s="149"/>
      <c r="H12" s="60"/>
      <c r="I12" s="60"/>
      <c r="J12" s="60"/>
      <c r="K12" s="60"/>
      <c r="L12" s="150"/>
      <c r="M12" s="154">
        <f t="shared" si="0"/>
        <v>0</v>
      </c>
      <c r="N12" s="24" t="e">
        <f t="shared" si="4"/>
        <v>#N/A</v>
      </c>
      <c r="O12" s="24" t="e">
        <f t="shared" si="2"/>
        <v>#N/A</v>
      </c>
      <c r="P12" s="155">
        <f t="shared" si="3"/>
        <v>0</v>
      </c>
      <c r="Q12" s="22"/>
      <c r="R12" s="19"/>
      <c r="S12" s="19"/>
      <c r="T12" s="19"/>
      <c r="U12" s="223">
        <v>9</v>
      </c>
      <c r="V12" s="224">
        <v>13</v>
      </c>
      <c r="X12" s="29"/>
      <c r="Y12" s="29"/>
      <c r="Z12" s="3"/>
      <c r="AA12" s="3"/>
      <c r="AB12" s="3"/>
    </row>
    <row r="13" spans="1:28" ht="18.75" x14ac:dyDescent="0.25">
      <c r="A13" s="258">
        <v>0</v>
      </c>
      <c r="B13" s="259"/>
      <c r="C13" s="142"/>
      <c r="D13" s="27"/>
      <c r="E13" s="27"/>
      <c r="F13" s="143"/>
      <c r="G13" s="149"/>
      <c r="H13" s="60"/>
      <c r="I13" s="60"/>
      <c r="J13" s="60"/>
      <c r="K13" s="60"/>
      <c r="L13" s="150"/>
      <c r="M13" s="154">
        <f t="shared" si="0"/>
        <v>0</v>
      </c>
      <c r="N13" s="24" t="e">
        <f t="shared" si="4"/>
        <v>#N/A</v>
      </c>
      <c r="O13" s="24" t="e">
        <f t="shared" si="2"/>
        <v>#N/A</v>
      </c>
      <c r="P13" s="155">
        <f t="shared" si="3"/>
        <v>0</v>
      </c>
      <c r="Q13" s="22"/>
      <c r="R13" s="19"/>
      <c r="S13" s="19"/>
      <c r="T13" s="19"/>
      <c r="U13" s="223">
        <v>10</v>
      </c>
      <c r="V13" s="224">
        <v>14</v>
      </c>
      <c r="X13" s="29"/>
      <c r="Y13" s="29"/>
      <c r="Z13" s="3"/>
      <c r="AA13" s="3"/>
      <c r="AB13" s="3"/>
    </row>
    <row r="14" spans="1:28" ht="18.75" x14ac:dyDescent="0.25">
      <c r="A14" s="258">
        <v>0</v>
      </c>
      <c r="B14" s="259"/>
      <c r="C14" s="142"/>
      <c r="D14" s="27"/>
      <c r="E14" s="27"/>
      <c r="F14" s="143"/>
      <c r="G14" s="149"/>
      <c r="H14" s="60"/>
      <c r="I14" s="60"/>
      <c r="J14" s="60"/>
      <c r="K14" s="60"/>
      <c r="L14" s="150"/>
      <c r="M14" s="154">
        <f t="shared" si="0"/>
        <v>0</v>
      </c>
      <c r="N14" s="24" t="e">
        <f t="shared" si="4"/>
        <v>#N/A</v>
      </c>
      <c r="O14" s="24" t="e">
        <f t="shared" si="2"/>
        <v>#N/A</v>
      </c>
      <c r="P14" s="155">
        <f t="shared" si="3"/>
        <v>0</v>
      </c>
      <c r="Q14" s="22"/>
      <c r="R14" s="19"/>
      <c r="S14" s="19"/>
      <c r="T14" s="19"/>
      <c r="U14" s="223">
        <v>11</v>
      </c>
      <c r="V14" s="224">
        <v>15</v>
      </c>
      <c r="X14" s="29"/>
      <c r="Y14" s="29"/>
      <c r="Z14" s="3"/>
      <c r="AA14" s="3"/>
      <c r="AB14" s="3"/>
    </row>
    <row r="15" spans="1:28" ht="18.75" x14ac:dyDescent="0.25">
      <c r="A15" s="258">
        <v>0</v>
      </c>
      <c r="B15" s="259"/>
      <c r="C15" s="142"/>
      <c r="D15" s="27"/>
      <c r="E15" s="27"/>
      <c r="F15" s="143"/>
      <c r="G15" s="149"/>
      <c r="H15" s="60"/>
      <c r="I15" s="60"/>
      <c r="J15" s="60"/>
      <c r="K15" s="60"/>
      <c r="L15" s="150"/>
      <c r="M15" s="154">
        <f t="shared" si="0"/>
        <v>0</v>
      </c>
      <c r="N15" s="24" t="e">
        <f t="shared" si="4"/>
        <v>#N/A</v>
      </c>
      <c r="O15" s="24" t="e">
        <f t="shared" si="2"/>
        <v>#N/A</v>
      </c>
      <c r="P15" s="155">
        <f t="shared" si="3"/>
        <v>0</v>
      </c>
      <c r="Q15" s="22"/>
      <c r="R15" s="19"/>
      <c r="S15" s="19"/>
      <c r="T15" s="19"/>
      <c r="U15" s="223">
        <v>12</v>
      </c>
      <c r="V15" s="224">
        <v>16</v>
      </c>
      <c r="X15" s="29"/>
      <c r="Y15" s="29"/>
      <c r="Z15" s="3"/>
      <c r="AA15" s="3"/>
      <c r="AB15" s="3"/>
    </row>
    <row r="16" spans="1:28" ht="18.75" x14ac:dyDescent="0.25">
      <c r="A16" s="258">
        <v>0</v>
      </c>
      <c r="B16" s="259"/>
      <c r="C16" s="142"/>
      <c r="D16" s="27"/>
      <c r="E16" s="27"/>
      <c r="F16" s="143"/>
      <c r="G16" s="149"/>
      <c r="H16" s="60"/>
      <c r="I16" s="60"/>
      <c r="J16" s="60"/>
      <c r="K16" s="60"/>
      <c r="L16" s="150"/>
      <c r="M16" s="154">
        <f t="shared" si="0"/>
        <v>0</v>
      </c>
      <c r="N16" s="24" t="e">
        <f t="shared" si="4"/>
        <v>#N/A</v>
      </c>
      <c r="O16" s="24" t="e">
        <f t="shared" si="2"/>
        <v>#N/A</v>
      </c>
      <c r="P16" s="155">
        <f t="shared" si="3"/>
        <v>0</v>
      </c>
      <c r="Q16" s="22"/>
      <c r="R16" s="19"/>
      <c r="S16" s="19"/>
      <c r="T16" s="19"/>
      <c r="U16" s="223">
        <v>13</v>
      </c>
      <c r="V16" s="224">
        <v>17</v>
      </c>
      <c r="X16" s="29"/>
      <c r="Y16" s="29"/>
      <c r="Z16" s="3"/>
      <c r="AA16" s="3"/>
      <c r="AB16" s="3"/>
    </row>
    <row r="17" spans="1:28" ht="18.75" x14ac:dyDescent="0.25">
      <c r="A17" s="258">
        <v>0</v>
      </c>
      <c r="B17" s="259"/>
      <c r="C17" s="142"/>
      <c r="D17" s="27"/>
      <c r="E17" s="27"/>
      <c r="F17" s="143"/>
      <c r="G17" s="149"/>
      <c r="H17" s="60"/>
      <c r="I17" s="60"/>
      <c r="J17" s="60"/>
      <c r="K17" s="60"/>
      <c r="L17" s="150"/>
      <c r="M17" s="154">
        <f t="shared" si="0"/>
        <v>0</v>
      </c>
      <c r="N17" s="24" t="e">
        <f t="shared" si="4"/>
        <v>#N/A</v>
      </c>
      <c r="O17" s="24" t="e">
        <f t="shared" si="2"/>
        <v>#N/A</v>
      </c>
      <c r="P17" s="155">
        <f t="shared" si="3"/>
        <v>0</v>
      </c>
      <c r="Q17" s="22"/>
      <c r="R17" s="19"/>
      <c r="S17" s="19"/>
      <c r="T17" s="19"/>
      <c r="U17" s="223">
        <v>14</v>
      </c>
      <c r="V17" s="224">
        <v>18</v>
      </c>
      <c r="X17" s="29"/>
      <c r="Y17" s="29"/>
      <c r="Z17" s="3"/>
      <c r="AA17" s="3"/>
      <c r="AB17" s="3"/>
    </row>
    <row r="18" spans="1:28" ht="18.75" x14ac:dyDescent="0.25">
      <c r="A18" s="258">
        <v>0</v>
      </c>
      <c r="B18" s="259"/>
      <c r="C18" s="142"/>
      <c r="D18" s="27"/>
      <c r="E18" s="27"/>
      <c r="F18" s="143"/>
      <c r="G18" s="149"/>
      <c r="H18" s="60"/>
      <c r="I18" s="60"/>
      <c r="J18" s="60"/>
      <c r="K18" s="60"/>
      <c r="L18" s="150"/>
      <c r="M18" s="154">
        <f t="shared" si="0"/>
        <v>0</v>
      </c>
      <c r="N18" s="24" t="e">
        <f t="shared" si="4"/>
        <v>#N/A</v>
      </c>
      <c r="O18" s="24" t="e">
        <f t="shared" si="2"/>
        <v>#N/A</v>
      </c>
      <c r="P18" s="155">
        <f t="shared" si="3"/>
        <v>0</v>
      </c>
      <c r="Q18" s="22"/>
      <c r="R18" s="19"/>
      <c r="S18" s="19"/>
      <c r="T18" s="19"/>
      <c r="U18" s="223">
        <v>15</v>
      </c>
      <c r="V18" s="224">
        <v>19</v>
      </c>
      <c r="X18" s="29"/>
      <c r="Y18" s="29"/>
      <c r="Z18" s="3"/>
      <c r="AA18" s="3"/>
      <c r="AB18" s="3"/>
    </row>
    <row r="19" spans="1:28" ht="18.75" x14ac:dyDescent="0.25">
      <c r="A19" s="258">
        <f>'Student Summary'!A20:B20</f>
        <v>0</v>
      </c>
      <c r="B19" s="259"/>
      <c r="C19" s="142"/>
      <c r="D19" s="27"/>
      <c r="E19" s="27"/>
      <c r="F19" s="143"/>
      <c r="G19" s="149"/>
      <c r="H19" s="60"/>
      <c r="I19" s="60"/>
      <c r="J19" s="60"/>
      <c r="K19" s="60"/>
      <c r="L19" s="150"/>
      <c r="M19" s="154">
        <f t="shared" si="0"/>
        <v>0</v>
      </c>
      <c r="N19" s="24" t="e">
        <f t="shared" si="4"/>
        <v>#N/A</v>
      </c>
      <c r="O19" s="24" t="e">
        <f t="shared" si="2"/>
        <v>#N/A</v>
      </c>
      <c r="P19" s="155">
        <f t="shared" si="3"/>
        <v>0</v>
      </c>
      <c r="Q19" s="22"/>
      <c r="R19" s="19"/>
      <c r="S19" s="19"/>
      <c r="T19" s="19"/>
      <c r="U19" s="223">
        <v>16</v>
      </c>
      <c r="V19" s="224">
        <v>20</v>
      </c>
      <c r="X19" s="29"/>
      <c r="Y19" s="29"/>
      <c r="Z19" s="3"/>
      <c r="AA19" s="3"/>
      <c r="AB19" s="3"/>
    </row>
    <row r="20" spans="1:28" ht="18.75" x14ac:dyDescent="0.25">
      <c r="A20" s="258">
        <f>'Student Summary'!A21:B21</f>
        <v>0</v>
      </c>
      <c r="B20" s="259"/>
      <c r="C20" s="142"/>
      <c r="D20" s="27"/>
      <c r="E20" s="27"/>
      <c r="F20" s="143"/>
      <c r="G20" s="149"/>
      <c r="H20" s="60"/>
      <c r="I20" s="60"/>
      <c r="J20" s="60"/>
      <c r="K20" s="60"/>
      <c r="L20" s="150"/>
      <c r="M20" s="154">
        <f t="shared" si="0"/>
        <v>0</v>
      </c>
      <c r="N20" s="24" t="e">
        <f t="shared" si="4"/>
        <v>#N/A</v>
      </c>
      <c r="O20" s="24" t="e">
        <f t="shared" si="2"/>
        <v>#N/A</v>
      </c>
      <c r="P20" s="155">
        <f t="shared" si="3"/>
        <v>0</v>
      </c>
      <c r="Q20" s="22"/>
      <c r="R20" s="19"/>
      <c r="S20" s="19"/>
      <c r="T20" s="19"/>
      <c r="U20" s="223">
        <v>17</v>
      </c>
      <c r="V20" s="224">
        <v>21</v>
      </c>
      <c r="X20" s="29"/>
      <c r="Y20" s="29"/>
      <c r="Z20" s="3"/>
      <c r="AA20" s="3"/>
      <c r="AB20" s="3"/>
    </row>
    <row r="21" spans="1:28" ht="18.75" x14ac:dyDescent="0.25">
      <c r="A21" s="258">
        <f>'Student Summary'!A22:B22</f>
        <v>0</v>
      </c>
      <c r="B21" s="259"/>
      <c r="C21" s="142"/>
      <c r="D21" s="27"/>
      <c r="E21" s="27"/>
      <c r="F21" s="143"/>
      <c r="G21" s="149"/>
      <c r="H21" s="60"/>
      <c r="I21" s="60"/>
      <c r="J21" s="60"/>
      <c r="K21" s="60"/>
      <c r="L21" s="150"/>
      <c r="M21" s="154">
        <f t="shared" si="0"/>
        <v>0</v>
      </c>
      <c r="N21" s="24" t="e">
        <f t="shared" si="4"/>
        <v>#N/A</v>
      </c>
      <c r="O21" s="24" t="e">
        <f t="shared" si="2"/>
        <v>#N/A</v>
      </c>
      <c r="P21" s="155">
        <f t="shared" si="3"/>
        <v>0</v>
      </c>
      <c r="Q21" s="22"/>
      <c r="R21" s="19"/>
      <c r="S21" s="19"/>
      <c r="T21" s="19"/>
      <c r="U21" s="223">
        <v>18</v>
      </c>
      <c r="V21" s="224">
        <v>23</v>
      </c>
      <c r="X21" s="29"/>
      <c r="Y21" s="29"/>
      <c r="Z21" s="3"/>
      <c r="AA21" s="3"/>
      <c r="AB21" s="3"/>
    </row>
    <row r="22" spans="1:28" ht="18.75" x14ac:dyDescent="0.25">
      <c r="A22" s="258">
        <f>'Student Summary'!A23:B23</f>
        <v>0</v>
      </c>
      <c r="B22" s="259"/>
      <c r="C22" s="142"/>
      <c r="D22" s="27"/>
      <c r="E22" s="27"/>
      <c r="F22" s="143"/>
      <c r="G22" s="149"/>
      <c r="H22" s="60"/>
      <c r="I22" s="60"/>
      <c r="J22" s="60"/>
      <c r="K22" s="60"/>
      <c r="L22" s="150"/>
      <c r="M22" s="154">
        <f t="shared" si="0"/>
        <v>0</v>
      </c>
      <c r="N22" s="24" t="e">
        <f t="shared" si="4"/>
        <v>#N/A</v>
      </c>
      <c r="O22" s="24" t="e">
        <f t="shared" si="2"/>
        <v>#N/A</v>
      </c>
      <c r="P22" s="155">
        <f t="shared" si="3"/>
        <v>0</v>
      </c>
      <c r="Q22" s="22"/>
      <c r="R22" s="19"/>
      <c r="S22" s="19"/>
      <c r="T22" s="19"/>
      <c r="U22" s="223">
        <v>19</v>
      </c>
      <c r="V22" s="224">
        <v>24</v>
      </c>
      <c r="X22" s="29"/>
      <c r="Y22" s="29"/>
      <c r="Z22" s="3"/>
      <c r="AA22" s="3"/>
      <c r="AB22" s="3"/>
    </row>
    <row r="23" spans="1:28" ht="18.75" x14ac:dyDescent="0.25">
      <c r="A23" s="258">
        <f>'Student Summary'!A24:B24</f>
        <v>0</v>
      </c>
      <c r="B23" s="259"/>
      <c r="C23" s="142"/>
      <c r="D23" s="27"/>
      <c r="E23" s="27"/>
      <c r="F23" s="143"/>
      <c r="G23" s="149"/>
      <c r="H23" s="60"/>
      <c r="I23" s="60"/>
      <c r="J23" s="60"/>
      <c r="K23" s="60"/>
      <c r="L23" s="150"/>
      <c r="M23" s="154">
        <f t="shared" si="0"/>
        <v>0</v>
      </c>
      <c r="N23" s="24" t="e">
        <f t="shared" si="4"/>
        <v>#N/A</v>
      </c>
      <c r="O23" s="24" t="e">
        <f t="shared" si="2"/>
        <v>#N/A</v>
      </c>
      <c r="P23" s="155">
        <f t="shared" si="3"/>
        <v>0</v>
      </c>
      <c r="Q23" s="22"/>
      <c r="R23" s="19"/>
      <c r="S23" s="19"/>
      <c r="T23" s="19"/>
      <c r="U23" s="223">
        <v>20</v>
      </c>
      <c r="V23" s="224">
        <v>25</v>
      </c>
      <c r="X23" s="29"/>
      <c r="Y23" s="29"/>
      <c r="Z23" s="3"/>
      <c r="AA23" s="3"/>
      <c r="AB23" s="3"/>
    </row>
    <row r="24" spans="1:28" ht="18.75" x14ac:dyDescent="0.25">
      <c r="A24" s="258">
        <f>'Student Summary'!A25:B25</f>
        <v>0</v>
      </c>
      <c r="B24" s="259"/>
      <c r="C24" s="142"/>
      <c r="D24" s="27"/>
      <c r="E24" s="27"/>
      <c r="F24" s="143"/>
      <c r="G24" s="149"/>
      <c r="H24" s="60"/>
      <c r="I24" s="60"/>
      <c r="J24" s="60"/>
      <c r="K24" s="60"/>
      <c r="L24" s="150"/>
      <c r="M24" s="154">
        <f t="shared" si="0"/>
        <v>0</v>
      </c>
      <c r="N24" s="24" t="e">
        <f t="shared" si="4"/>
        <v>#N/A</v>
      </c>
      <c r="O24" s="24" t="e">
        <f t="shared" si="2"/>
        <v>#N/A</v>
      </c>
      <c r="P24" s="155">
        <f t="shared" si="3"/>
        <v>0</v>
      </c>
      <c r="Q24" s="22"/>
      <c r="R24" s="19"/>
      <c r="S24" s="19"/>
      <c r="T24" s="19"/>
      <c r="U24" s="223">
        <v>21</v>
      </c>
      <c r="V24" s="224">
        <v>26</v>
      </c>
      <c r="X24" s="29"/>
      <c r="Y24" s="29"/>
      <c r="Z24" s="3"/>
      <c r="AA24" s="3"/>
      <c r="AB24" s="3"/>
    </row>
    <row r="25" spans="1:28" ht="18.75" x14ac:dyDescent="0.25">
      <c r="A25" s="258">
        <f>'Student Summary'!A26:B26</f>
        <v>0</v>
      </c>
      <c r="B25" s="259"/>
      <c r="C25" s="142"/>
      <c r="D25" s="27"/>
      <c r="E25" s="27"/>
      <c r="F25" s="143"/>
      <c r="G25" s="149"/>
      <c r="H25" s="60"/>
      <c r="I25" s="60"/>
      <c r="J25" s="60"/>
      <c r="K25" s="60"/>
      <c r="L25" s="150"/>
      <c r="M25" s="154">
        <f t="shared" si="0"/>
        <v>0</v>
      </c>
      <c r="N25" s="24" t="e">
        <f t="shared" si="4"/>
        <v>#N/A</v>
      </c>
      <c r="O25" s="24" t="e">
        <f t="shared" si="2"/>
        <v>#N/A</v>
      </c>
      <c r="P25" s="155">
        <f t="shared" si="3"/>
        <v>0</v>
      </c>
      <c r="Q25" s="22"/>
      <c r="R25" s="19"/>
      <c r="S25" s="19"/>
      <c r="T25" s="19"/>
      <c r="U25" s="223">
        <v>22</v>
      </c>
      <c r="V25" s="224">
        <v>27</v>
      </c>
      <c r="X25" s="29"/>
      <c r="Y25" s="29"/>
      <c r="Z25" s="3"/>
      <c r="AA25" s="3"/>
      <c r="AB25" s="3"/>
    </row>
    <row r="26" spans="1:28" ht="18.75" x14ac:dyDescent="0.25">
      <c r="A26" s="258">
        <f>'Student Summary'!A27:B27</f>
        <v>0</v>
      </c>
      <c r="B26" s="259"/>
      <c r="C26" s="142"/>
      <c r="D26" s="27"/>
      <c r="E26" s="27"/>
      <c r="F26" s="143"/>
      <c r="G26" s="149"/>
      <c r="H26" s="60"/>
      <c r="I26" s="60"/>
      <c r="J26" s="60"/>
      <c r="K26" s="60"/>
      <c r="L26" s="150"/>
      <c r="M26" s="154">
        <f t="shared" si="0"/>
        <v>0</v>
      </c>
      <c r="N26" s="24" t="e">
        <f t="shared" si="4"/>
        <v>#N/A</v>
      </c>
      <c r="O26" s="24" t="e">
        <f t="shared" si="2"/>
        <v>#N/A</v>
      </c>
      <c r="P26" s="155">
        <f t="shared" si="3"/>
        <v>0</v>
      </c>
      <c r="Q26" s="22"/>
      <c r="R26" s="19"/>
      <c r="S26" s="19"/>
      <c r="T26" s="19"/>
      <c r="U26" s="223">
        <v>23</v>
      </c>
      <c r="V26" s="224">
        <v>28</v>
      </c>
      <c r="X26" s="29"/>
      <c r="Y26" s="29"/>
      <c r="Z26" s="3"/>
      <c r="AA26" s="3"/>
      <c r="AB26" s="3"/>
    </row>
    <row r="27" spans="1:28" ht="18.75" x14ac:dyDescent="0.25">
      <c r="A27" s="258">
        <f>'Student Summary'!A28:B28</f>
        <v>0</v>
      </c>
      <c r="B27" s="259"/>
      <c r="C27" s="142"/>
      <c r="D27" s="27"/>
      <c r="E27" s="27"/>
      <c r="F27" s="143"/>
      <c r="G27" s="149"/>
      <c r="H27" s="60"/>
      <c r="I27" s="60"/>
      <c r="J27" s="60"/>
      <c r="K27" s="60"/>
      <c r="L27" s="150"/>
      <c r="M27" s="154">
        <f t="shared" si="0"/>
        <v>0</v>
      </c>
      <c r="N27" s="24" t="e">
        <f t="shared" si="4"/>
        <v>#N/A</v>
      </c>
      <c r="O27" s="24" t="e">
        <f t="shared" si="2"/>
        <v>#N/A</v>
      </c>
      <c r="P27" s="155">
        <f t="shared" si="3"/>
        <v>0</v>
      </c>
      <c r="Q27" s="22"/>
      <c r="R27" s="19"/>
      <c r="S27" s="19"/>
      <c r="T27" s="19"/>
      <c r="U27" s="223">
        <v>24</v>
      </c>
      <c r="V27" s="224">
        <v>29</v>
      </c>
      <c r="X27" s="29"/>
      <c r="Y27" s="29"/>
      <c r="Z27" s="3"/>
      <c r="AA27" s="3"/>
      <c r="AB27" s="3"/>
    </row>
    <row r="28" spans="1:28" ht="18.75" x14ac:dyDescent="0.25">
      <c r="A28" s="258">
        <f>'Student Summary'!A29:B29</f>
        <v>0</v>
      </c>
      <c r="B28" s="259"/>
      <c r="C28" s="142"/>
      <c r="D28" s="27"/>
      <c r="E28" s="27"/>
      <c r="F28" s="143"/>
      <c r="G28" s="149"/>
      <c r="H28" s="60"/>
      <c r="I28" s="60"/>
      <c r="J28" s="60"/>
      <c r="K28" s="60"/>
      <c r="L28" s="150"/>
      <c r="M28" s="154">
        <f t="shared" si="0"/>
        <v>0</v>
      </c>
      <c r="N28" s="24" t="e">
        <f t="shared" si="4"/>
        <v>#N/A</v>
      </c>
      <c r="O28" s="24" t="e">
        <f t="shared" si="2"/>
        <v>#N/A</v>
      </c>
      <c r="P28" s="155">
        <f t="shared" si="3"/>
        <v>0</v>
      </c>
      <c r="Q28" s="22"/>
      <c r="R28" s="19"/>
      <c r="S28" s="19"/>
      <c r="T28" s="19"/>
      <c r="U28" s="223">
        <v>25</v>
      </c>
      <c r="V28" s="224">
        <v>30</v>
      </c>
      <c r="X28" s="29"/>
      <c r="Y28" s="29"/>
      <c r="Z28" s="3"/>
      <c r="AA28" s="3"/>
      <c r="AB28" s="3"/>
    </row>
    <row r="29" spans="1:28" ht="18.75" x14ac:dyDescent="0.25">
      <c r="A29" s="258">
        <f>'Student Summary'!A30:B30</f>
        <v>0</v>
      </c>
      <c r="B29" s="259"/>
      <c r="C29" s="142"/>
      <c r="D29" s="27"/>
      <c r="E29" s="27"/>
      <c r="F29" s="143"/>
      <c r="G29" s="149"/>
      <c r="H29" s="60"/>
      <c r="I29" s="60"/>
      <c r="J29" s="60"/>
      <c r="K29" s="60"/>
      <c r="L29" s="150"/>
      <c r="M29" s="154">
        <f t="shared" si="0"/>
        <v>0</v>
      </c>
      <c r="N29" s="24" t="e">
        <f t="shared" si="4"/>
        <v>#N/A</v>
      </c>
      <c r="O29" s="24" t="e">
        <f t="shared" si="2"/>
        <v>#N/A</v>
      </c>
      <c r="P29" s="155">
        <f t="shared" si="3"/>
        <v>0</v>
      </c>
      <c r="Q29" s="22"/>
      <c r="R29" s="19"/>
      <c r="S29" s="19"/>
      <c r="T29" s="19"/>
      <c r="U29" s="223">
        <v>26</v>
      </c>
      <c r="V29" s="224">
        <v>32</v>
      </c>
      <c r="X29" s="29"/>
      <c r="Y29" s="29"/>
      <c r="Z29" s="3"/>
      <c r="AA29" s="3"/>
      <c r="AB29" s="3"/>
    </row>
    <row r="30" spans="1:28" ht="19.5" thickBot="1" x14ac:dyDescent="0.3">
      <c r="A30" s="260">
        <f>'Student Summary'!A31:B31</f>
        <v>0</v>
      </c>
      <c r="B30" s="261"/>
      <c r="C30" s="144"/>
      <c r="D30" s="145"/>
      <c r="E30" s="145"/>
      <c r="F30" s="146"/>
      <c r="G30" s="151"/>
      <c r="H30" s="152"/>
      <c r="I30" s="152"/>
      <c r="J30" s="152"/>
      <c r="K30" s="152"/>
      <c r="L30" s="153"/>
      <c r="M30" s="156">
        <f t="shared" ref="M30" si="5">(H30+J30+L30)</f>
        <v>0</v>
      </c>
      <c r="N30" s="157" t="e">
        <f t="shared" si="4"/>
        <v>#N/A</v>
      </c>
      <c r="O30" s="157" t="e">
        <f t="shared" si="2"/>
        <v>#N/A</v>
      </c>
      <c r="P30" s="158">
        <f t="shared" si="3"/>
        <v>0</v>
      </c>
      <c r="Q30" s="22"/>
      <c r="R30" s="19"/>
      <c r="S30" s="19"/>
      <c r="T30" s="19"/>
      <c r="U30" s="223">
        <v>27</v>
      </c>
      <c r="V30" s="224">
        <v>33</v>
      </c>
      <c r="X30" s="29"/>
      <c r="Y30" s="29"/>
      <c r="Z30" s="3"/>
      <c r="AA30" s="3"/>
      <c r="AB30" s="3"/>
    </row>
    <row r="31" spans="1:28" ht="18.75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22"/>
      <c r="R31" s="19"/>
      <c r="S31" s="19"/>
      <c r="T31" s="19"/>
      <c r="U31" s="223">
        <v>28</v>
      </c>
      <c r="V31" s="224">
        <v>34</v>
      </c>
      <c r="X31" s="29"/>
      <c r="Y31" s="29"/>
      <c r="Z31" s="3"/>
      <c r="AA31" s="3"/>
      <c r="AB31" s="3"/>
    </row>
    <row r="32" spans="1:28" ht="18.75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22"/>
      <c r="R32" s="19"/>
      <c r="S32" s="19"/>
      <c r="T32" s="19"/>
      <c r="U32" s="223">
        <v>29</v>
      </c>
      <c r="V32" s="224">
        <v>35</v>
      </c>
      <c r="X32" s="29"/>
      <c r="Y32" s="29"/>
      <c r="Z32" s="3"/>
      <c r="AA32" s="3"/>
      <c r="AB32" s="3"/>
    </row>
    <row r="33" spans="1:28" ht="18.75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2"/>
      <c r="R33" s="19"/>
      <c r="S33" s="19"/>
      <c r="T33" s="19"/>
      <c r="U33" s="223">
        <v>30</v>
      </c>
      <c r="V33" s="224">
        <v>36</v>
      </c>
      <c r="X33" s="29"/>
      <c r="Y33" s="29"/>
      <c r="Z33" s="3"/>
      <c r="AA33" s="3"/>
      <c r="AB33" s="3"/>
    </row>
    <row r="34" spans="1:28" ht="18.75" x14ac:dyDescent="0.25">
      <c r="A34" s="8"/>
      <c r="B34" s="8"/>
      <c r="C34" s="35"/>
      <c r="D34" s="35"/>
      <c r="E34" s="35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22"/>
      <c r="R34" s="19"/>
      <c r="S34" s="19"/>
      <c r="T34" s="19"/>
      <c r="U34" s="223">
        <v>31</v>
      </c>
      <c r="V34" s="224">
        <v>38</v>
      </c>
      <c r="X34" s="29"/>
      <c r="Y34" s="29"/>
      <c r="Z34" s="3"/>
      <c r="AA34" s="3"/>
      <c r="AB34" s="3"/>
    </row>
    <row r="35" spans="1:28" ht="18.75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22"/>
      <c r="R35" s="19"/>
      <c r="S35" s="19"/>
      <c r="T35" s="19"/>
      <c r="U35" s="223">
        <v>32</v>
      </c>
      <c r="V35" s="224">
        <v>39</v>
      </c>
      <c r="X35" s="29"/>
      <c r="Y35" s="29"/>
      <c r="Z35" s="3"/>
      <c r="AA35" s="3"/>
      <c r="AB35" s="3"/>
    </row>
    <row r="36" spans="1:28" ht="18.75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22"/>
      <c r="R36" s="19"/>
      <c r="S36" s="19"/>
      <c r="T36" s="19"/>
      <c r="U36" s="223">
        <v>33</v>
      </c>
      <c r="V36" s="224">
        <v>41</v>
      </c>
      <c r="X36" s="29"/>
      <c r="Y36" s="29"/>
      <c r="Z36" s="3"/>
      <c r="AA36" s="3"/>
      <c r="AB36" s="3"/>
    </row>
    <row r="37" spans="1:28" ht="18.7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22"/>
      <c r="R37" s="19"/>
      <c r="S37" s="19"/>
      <c r="T37" s="19"/>
      <c r="U37" s="223">
        <v>34</v>
      </c>
      <c r="V37" s="224">
        <v>42</v>
      </c>
      <c r="X37" s="29"/>
      <c r="Y37" s="29"/>
      <c r="Z37" s="3"/>
      <c r="AA37" s="3"/>
      <c r="AB37" s="3"/>
    </row>
    <row r="38" spans="1:28" ht="18.75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22"/>
      <c r="R38" s="19"/>
      <c r="S38" s="19"/>
      <c r="T38" s="19"/>
      <c r="U38" s="223">
        <v>35</v>
      </c>
      <c r="V38" s="224">
        <v>44</v>
      </c>
      <c r="X38" s="29"/>
      <c r="Y38" s="29"/>
      <c r="Z38" s="3"/>
      <c r="AA38" s="3"/>
      <c r="AB38" s="3"/>
    </row>
    <row r="39" spans="1:28" ht="18.75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22"/>
      <c r="R39" s="19"/>
      <c r="S39" s="19"/>
      <c r="T39" s="19"/>
      <c r="U39" s="223">
        <v>36</v>
      </c>
      <c r="V39" s="224">
        <v>45</v>
      </c>
      <c r="X39" s="29"/>
      <c r="Y39" s="29"/>
      <c r="Z39" s="3"/>
      <c r="AA39" s="3"/>
      <c r="AB39" s="3"/>
    </row>
    <row r="40" spans="1:28" x14ac:dyDescent="0.25">
      <c r="X40" s="29"/>
      <c r="Y40" s="29"/>
      <c r="Z40" s="3"/>
      <c r="AA40" s="3"/>
      <c r="AB40" s="3"/>
    </row>
    <row r="41" spans="1:28" x14ac:dyDescent="0.25">
      <c r="X41" s="29"/>
      <c r="Y41" s="29"/>
      <c r="Z41" s="3"/>
      <c r="AA41" s="3"/>
      <c r="AB41" s="3"/>
    </row>
    <row r="42" spans="1:28" x14ac:dyDescent="0.25">
      <c r="X42" s="29"/>
      <c r="Y42" s="29"/>
      <c r="Z42" s="3"/>
      <c r="AA42" s="3"/>
      <c r="AB42" s="3"/>
    </row>
    <row r="43" spans="1:28" x14ac:dyDescent="0.25">
      <c r="X43" s="29"/>
      <c r="Y43" s="29"/>
    </row>
  </sheetData>
  <mergeCells count="37">
    <mergeCell ref="A26:B26"/>
    <mergeCell ref="A27:B27"/>
    <mergeCell ref="A28:B28"/>
    <mergeCell ref="A29:B29"/>
    <mergeCell ref="A30:B30"/>
    <mergeCell ref="AB3:AB5"/>
    <mergeCell ref="A20:B20"/>
    <mergeCell ref="A21:B21"/>
    <mergeCell ref="A22:B22"/>
    <mergeCell ref="A23:B23"/>
    <mergeCell ref="A8:B8"/>
    <mergeCell ref="A9:B9"/>
    <mergeCell ref="A10:B10"/>
    <mergeCell ref="A11:B11"/>
    <mergeCell ref="A12:B12"/>
    <mergeCell ref="A13:B13"/>
    <mergeCell ref="A7:B7"/>
    <mergeCell ref="A24:B24"/>
    <mergeCell ref="A25:B25"/>
    <mergeCell ref="A14:B14"/>
    <mergeCell ref="A15:B15"/>
    <mergeCell ref="A16:B16"/>
    <mergeCell ref="A17:B17"/>
    <mergeCell ref="A18:B18"/>
    <mergeCell ref="A19:B19"/>
    <mergeCell ref="R2:V2"/>
    <mergeCell ref="A3:B3"/>
    <mergeCell ref="A4:B4"/>
    <mergeCell ref="A5:B5"/>
    <mergeCell ref="A6:B6"/>
    <mergeCell ref="A1:P1"/>
    <mergeCell ref="A2:B2"/>
    <mergeCell ref="C2:F2"/>
    <mergeCell ref="G2:H2"/>
    <mergeCell ref="I2:J2"/>
    <mergeCell ref="K2:L2"/>
    <mergeCell ref="M2:P2"/>
  </mergeCells>
  <conditionalFormatting sqref="C11:F30">
    <cfRule type="containsText" dxfId="82" priority="1" operator="containsText" text="N">
      <formula>NOT(ISERROR(SEARCH("N",C11)))</formula>
    </cfRule>
    <cfRule type="containsText" dxfId="81" priority="2" operator="containsText" text="Y">
      <formula>NOT(ISERROR(SEARCH("Y",C11)))</formula>
    </cfRule>
  </conditionalFormatting>
  <dataValidations count="2">
    <dataValidation type="list" allowBlank="1" showInputMessage="1" showErrorMessage="1" sqref="H4:H30 J4:J30 L4:L30">
      <formula1>Mark</formula1>
    </dataValidation>
    <dataValidation type="list" allowBlank="1" showInputMessage="1" showErrorMessage="1" sqref="G4:G30 I4:I30 K4:K30">
      <formula1>Band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3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15" sqref="N15"/>
    </sheetView>
  </sheetViews>
  <sheetFormatPr defaultRowHeight="15" x14ac:dyDescent="0.25"/>
  <cols>
    <col min="1" max="1" width="12.85546875" style="1" customWidth="1"/>
    <col min="2" max="2" width="16.140625" style="1" customWidth="1"/>
    <col min="3" max="3" width="17.42578125" style="1" customWidth="1"/>
    <col min="4" max="4" width="20.85546875" style="1" customWidth="1"/>
    <col min="5" max="5" width="16.85546875" style="1" customWidth="1"/>
    <col min="6" max="6" width="16.7109375" style="1" customWidth="1"/>
    <col min="7" max="7" width="14" style="1" customWidth="1"/>
    <col min="8" max="8" width="8.85546875" style="1" customWidth="1"/>
    <col min="9" max="9" width="9.140625" style="1"/>
    <col min="10" max="10" width="8.85546875" style="1" customWidth="1"/>
    <col min="11" max="11" width="9.140625" style="1"/>
    <col min="12" max="12" width="8.85546875" style="1" customWidth="1"/>
    <col min="13" max="13" width="9.140625" style="1"/>
    <col min="14" max="14" width="14" style="2" bestFit="1" customWidth="1"/>
    <col min="15" max="15" width="11.42578125" style="2" customWidth="1"/>
    <col min="16" max="17" width="13.140625" style="1" bestFit="1" customWidth="1"/>
    <col min="18" max="18" width="9.140625" style="23"/>
    <col min="19" max="19" width="12" style="1" customWidth="1"/>
    <col min="20" max="20" width="14.5703125" style="1" customWidth="1"/>
    <col min="21" max="21" width="13.28515625" style="1" customWidth="1"/>
    <col min="22" max="23" width="9.140625" style="1"/>
    <col min="24" max="25" width="9.140625" style="28"/>
    <col min="26" max="27" width="9.140625" style="4"/>
    <col min="28" max="35" width="9.140625" style="28"/>
  </cols>
  <sheetData>
    <row r="1" spans="1:31" ht="47.25" customHeight="1" thickBot="1" x14ac:dyDescent="0.3">
      <c r="A1" s="287" t="s">
        <v>91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9"/>
      <c r="R1" s="22"/>
      <c r="S1" s="22"/>
      <c r="T1" s="22"/>
      <c r="U1" s="22"/>
      <c r="V1" s="22"/>
      <c r="W1" s="22"/>
      <c r="Y1"/>
      <c r="Z1"/>
      <c r="AA1"/>
      <c r="AB1"/>
      <c r="AC1"/>
      <c r="AD1"/>
    </row>
    <row r="2" spans="1:31" ht="49.5" customHeight="1" x14ac:dyDescent="0.25">
      <c r="A2" s="290" t="s">
        <v>5</v>
      </c>
      <c r="B2" s="291"/>
      <c r="C2" s="292" t="s">
        <v>30</v>
      </c>
      <c r="D2" s="293"/>
      <c r="E2" s="293"/>
      <c r="F2" s="293"/>
      <c r="G2" s="294"/>
      <c r="H2" s="295" t="s">
        <v>2</v>
      </c>
      <c r="I2" s="296"/>
      <c r="J2" s="296" t="s">
        <v>1</v>
      </c>
      <c r="K2" s="296"/>
      <c r="L2" s="296" t="s">
        <v>3</v>
      </c>
      <c r="M2" s="297"/>
      <c r="N2" s="292" t="s">
        <v>55</v>
      </c>
      <c r="O2" s="298"/>
      <c r="P2" s="298"/>
      <c r="Q2" s="299"/>
      <c r="R2" s="22"/>
      <c r="S2" s="300" t="s">
        <v>97</v>
      </c>
      <c r="T2" s="300"/>
      <c r="U2" s="300"/>
      <c r="V2" s="300"/>
      <c r="W2" s="300"/>
      <c r="Y2"/>
      <c r="Z2"/>
      <c r="AA2"/>
      <c r="AB2"/>
      <c r="AC2"/>
      <c r="AD2"/>
    </row>
    <row r="3" spans="1:31" ht="45.75" thickBot="1" x14ac:dyDescent="0.3">
      <c r="A3" s="301" t="s">
        <v>22</v>
      </c>
      <c r="B3" s="302"/>
      <c r="C3" s="159" t="s">
        <v>59</v>
      </c>
      <c r="D3" s="65" t="s">
        <v>61</v>
      </c>
      <c r="E3" s="65" t="s">
        <v>62</v>
      </c>
      <c r="F3" s="65" t="s">
        <v>60</v>
      </c>
      <c r="G3" s="160" t="s">
        <v>31</v>
      </c>
      <c r="H3" s="168" t="s">
        <v>4</v>
      </c>
      <c r="I3" s="66" t="s">
        <v>29</v>
      </c>
      <c r="J3" s="66" t="s">
        <v>4</v>
      </c>
      <c r="K3" s="66" t="s">
        <v>29</v>
      </c>
      <c r="L3" s="66" t="s">
        <v>4</v>
      </c>
      <c r="M3" s="169" t="s">
        <v>29</v>
      </c>
      <c r="N3" s="177" t="s">
        <v>48</v>
      </c>
      <c r="O3" s="67" t="s">
        <v>49</v>
      </c>
      <c r="P3" s="67" t="s">
        <v>43</v>
      </c>
      <c r="Q3" s="68" t="s">
        <v>44</v>
      </c>
      <c r="R3" s="22"/>
      <c r="S3" s="33" t="s">
        <v>45</v>
      </c>
      <c r="T3" s="33" t="s">
        <v>46</v>
      </c>
      <c r="U3" s="37" t="s">
        <v>47</v>
      </c>
      <c r="V3" s="33" t="s">
        <v>26</v>
      </c>
      <c r="W3" s="33" t="s">
        <v>27</v>
      </c>
      <c r="Y3"/>
      <c r="Z3"/>
      <c r="AA3"/>
      <c r="AB3"/>
      <c r="AC3"/>
      <c r="AD3"/>
      <c r="AE3" s="305"/>
    </row>
    <row r="4" spans="1:31" ht="18.75" x14ac:dyDescent="0.25">
      <c r="A4" s="303" t="s">
        <v>51</v>
      </c>
      <c r="B4" s="304"/>
      <c r="C4" s="161" t="s">
        <v>50</v>
      </c>
      <c r="D4" s="62" t="s">
        <v>50</v>
      </c>
      <c r="E4" s="62" t="s">
        <v>50</v>
      </c>
      <c r="F4" s="62" t="s">
        <v>50</v>
      </c>
      <c r="G4" s="162" t="s">
        <v>50</v>
      </c>
      <c r="H4" s="170">
        <v>3</v>
      </c>
      <c r="I4" s="63">
        <v>9</v>
      </c>
      <c r="J4" s="63">
        <v>3</v>
      </c>
      <c r="K4" s="63">
        <v>7</v>
      </c>
      <c r="L4" s="63">
        <v>3</v>
      </c>
      <c r="M4" s="171">
        <v>10</v>
      </c>
      <c r="N4" s="178">
        <f>(I4+K4+M4)</f>
        <v>26</v>
      </c>
      <c r="O4" s="64">
        <f>VLOOKUP(N4,$V$4:$W$39,2,TRUE)</f>
        <v>42</v>
      </c>
      <c r="P4" s="64" t="str">
        <f>VLOOKUP(O4,$T$4:$U$8,2,TRUE)</f>
        <v xml:space="preserve">Merit </v>
      </c>
      <c r="Q4" s="179">
        <f>IF(N4&gt;=5,1,0)</f>
        <v>1</v>
      </c>
      <c r="R4" s="22"/>
      <c r="S4" s="38">
        <v>0</v>
      </c>
      <c r="T4" s="38">
        <v>0</v>
      </c>
      <c r="U4" s="39" t="s">
        <v>25</v>
      </c>
      <c r="V4" s="220">
        <v>1</v>
      </c>
      <c r="W4" s="231">
        <v>2</v>
      </c>
      <c r="Y4"/>
      <c r="Z4"/>
      <c r="AA4"/>
      <c r="AB4"/>
      <c r="AC4"/>
      <c r="AD4"/>
      <c r="AE4" s="305"/>
    </row>
    <row r="5" spans="1:31" ht="18.75" x14ac:dyDescent="0.25">
      <c r="A5" s="258" t="s">
        <v>52</v>
      </c>
      <c r="B5" s="259"/>
      <c r="C5" s="163" t="s">
        <v>50</v>
      </c>
      <c r="D5" s="36" t="s">
        <v>50</v>
      </c>
      <c r="E5" s="36" t="s">
        <v>50</v>
      </c>
      <c r="F5" s="36" t="s">
        <v>50</v>
      </c>
      <c r="G5" s="164" t="s">
        <v>50</v>
      </c>
      <c r="H5" s="172">
        <v>3</v>
      </c>
      <c r="I5" s="25">
        <v>7</v>
      </c>
      <c r="J5" s="25">
        <v>3</v>
      </c>
      <c r="K5" s="25">
        <v>8</v>
      </c>
      <c r="L5" s="25">
        <v>3</v>
      </c>
      <c r="M5" s="173">
        <f>(Community!P5+Global!P5+Enterprise!Q6)</f>
        <v>3</v>
      </c>
      <c r="N5" s="180">
        <f t="shared" ref="N5:N30" si="0">(I5+K5+M5)</f>
        <v>18</v>
      </c>
      <c r="O5" s="59">
        <f t="shared" ref="O5:O7" si="1">VLOOKUP(N5,$V$4:$W$39,2,TRUE)</f>
        <v>29</v>
      </c>
      <c r="P5" s="59" t="str">
        <f t="shared" ref="P5:P30" si="2">VLOOKUP(O5,$T$4:$U$8,2,TRUE)</f>
        <v>PassL2</v>
      </c>
      <c r="Q5" s="181">
        <f t="shared" ref="Q5:Q30" si="3">IF(N5&gt;=5,1,0)</f>
        <v>1</v>
      </c>
      <c r="R5" s="22"/>
      <c r="S5" s="38">
        <v>5</v>
      </c>
      <c r="T5" s="38">
        <v>12</v>
      </c>
      <c r="U5" s="39" t="s">
        <v>18</v>
      </c>
      <c r="V5" s="220">
        <v>2</v>
      </c>
      <c r="W5" s="231">
        <v>5</v>
      </c>
      <c r="Y5"/>
      <c r="Z5"/>
      <c r="AA5"/>
      <c r="AB5"/>
      <c r="AC5"/>
      <c r="AD5"/>
      <c r="AE5" s="305"/>
    </row>
    <row r="6" spans="1:31" ht="18.75" x14ac:dyDescent="0.25">
      <c r="A6" s="258" t="s">
        <v>53</v>
      </c>
      <c r="B6" s="259"/>
      <c r="C6" s="163" t="s">
        <v>50</v>
      </c>
      <c r="D6" s="36" t="s">
        <v>50</v>
      </c>
      <c r="E6" s="36" t="s">
        <v>50</v>
      </c>
      <c r="F6" s="36" t="s">
        <v>50</v>
      </c>
      <c r="G6" s="164" t="s">
        <v>50</v>
      </c>
      <c r="H6" s="172">
        <v>2</v>
      </c>
      <c r="I6" s="25">
        <v>4</v>
      </c>
      <c r="J6" s="25">
        <v>1</v>
      </c>
      <c r="K6" s="25">
        <v>3</v>
      </c>
      <c r="L6" s="25">
        <v>1</v>
      </c>
      <c r="M6" s="173">
        <v>3</v>
      </c>
      <c r="N6" s="180">
        <f t="shared" si="0"/>
        <v>10</v>
      </c>
      <c r="O6" s="59">
        <f t="shared" si="1"/>
        <v>18</v>
      </c>
      <c r="P6" s="59" t="str">
        <f t="shared" si="2"/>
        <v>Pass L1</v>
      </c>
      <c r="Q6" s="181">
        <f t="shared" si="3"/>
        <v>1</v>
      </c>
      <c r="R6" s="22"/>
      <c r="S6" s="38">
        <v>15</v>
      </c>
      <c r="T6" s="38">
        <v>24</v>
      </c>
      <c r="U6" s="39" t="s">
        <v>17</v>
      </c>
      <c r="V6" s="220">
        <v>3</v>
      </c>
      <c r="W6" s="231">
        <v>7</v>
      </c>
      <c r="Y6"/>
      <c r="Z6"/>
      <c r="AA6"/>
      <c r="AB6"/>
      <c r="AC6"/>
      <c r="AD6"/>
    </row>
    <row r="7" spans="1:31" ht="18.75" x14ac:dyDescent="0.25">
      <c r="A7" s="258" t="s">
        <v>54</v>
      </c>
      <c r="B7" s="259"/>
      <c r="C7" s="163" t="s">
        <v>50</v>
      </c>
      <c r="D7" s="36" t="s">
        <v>50</v>
      </c>
      <c r="E7" s="36" t="s">
        <v>50</v>
      </c>
      <c r="F7" s="36" t="s">
        <v>50</v>
      </c>
      <c r="G7" s="164" t="s">
        <v>50</v>
      </c>
      <c r="H7" s="172">
        <v>4</v>
      </c>
      <c r="I7" s="25">
        <v>11</v>
      </c>
      <c r="J7" s="25">
        <v>4</v>
      </c>
      <c r="K7" s="25">
        <v>10</v>
      </c>
      <c r="L7" s="25">
        <v>3</v>
      </c>
      <c r="M7" s="173">
        <v>10</v>
      </c>
      <c r="N7" s="180">
        <f t="shared" si="0"/>
        <v>31</v>
      </c>
      <c r="O7" s="59">
        <f t="shared" si="1"/>
        <v>50</v>
      </c>
      <c r="P7" s="59" t="str">
        <f t="shared" si="2"/>
        <v xml:space="preserve">Distinction </v>
      </c>
      <c r="Q7" s="181">
        <f t="shared" si="3"/>
        <v>1</v>
      </c>
      <c r="R7" s="22"/>
      <c r="S7" s="38">
        <v>22</v>
      </c>
      <c r="T7" s="38">
        <v>36</v>
      </c>
      <c r="U7" s="39" t="s">
        <v>19</v>
      </c>
      <c r="V7" s="220">
        <v>4</v>
      </c>
      <c r="W7" s="231">
        <v>10</v>
      </c>
      <c r="Y7"/>
      <c r="Z7"/>
      <c r="AA7"/>
      <c r="AB7"/>
      <c r="AC7"/>
      <c r="AD7"/>
    </row>
    <row r="8" spans="1:31" ht="18.75" x14ac:dyDescent="0.25">
      <c r="A8" s="258">
        <v>0</v>
      </c>
      <c r="B8" s="259"/>
      <c r="C8" s="163"/>
      <c r="D8" s="36"/>
      <c r="E8" s="36"/>
      <c r="F8" s="36"/>
      <c r="G8" s="164"/>
      <c r="H8" s="172"/>
      <c r="I8" s="25"/>
      <c r="J8" s="25"/>
      <c r="K8" s="25"/>
      <c r="L8" s="25"/>
      <c r="M8" s="173"/>
      <c r="N8" s="180">
        <f t="shared" si="0"/>
        <v>0</v>
      </c>
      <c r="O8" s="59" t="e">
        <f>VLOOKUP(N8,$V$4:$W$39,2,)</f>
        <v>#N/A</v>
      </c>
      <c r="P8" s="59" t="e">
        <f t="shared" si="2"/>
        <v>#N/A</v>
      </c>
      <c r="Q8" s="181">
        <f t="shared" si="3"/>
        <v>0</v>
      </c>
      <c r="R8" s="22"/>
      <c r="S8" s="38">
        <v>30</v>
      </c>
      <c r="T8" s="38">
        <v>48</v>
      </c>
      <c r="U8" s="39" t="s">
        <v>20</v>
      </c>
      <c r="V8" s="220">
        <v>5</v>
      </c>
      <c r="W8" s="231">
        <v>12</v>
      </c>
      <c r="Y8"/>
      <c r="Z8"/>
      <c r="AA8"/>
      <c r="AB8"/>
      <c r="AC8"/>
      <c r="AD8"/>
    </row>
    <row r="9" spans="1:31" ht="18.75" x14ac:dyDescent="0.25">
      <c r="A9" s="258">
        <v>0</v>
      </c>
      <c r="B9" s="259"/>
      <c r="C9" s="163"/>
      <c r="D9" s="36"/>
      <c r="E9" s="36"/>
      <c r="F9" s="36"/>
      <c r="G9" s="164"/>
      <c r="H9" s="172"/>
      <c r="I9" s="25"/>
      <c r="J9" s="25"/>
      <c r="K9" s="25"/>
      <c r="L9" s="25"/>
      <c r="M9" s="173"/>
      <c r="N9" s="180">
        <f t="shared" si="0"/>
        <v>0</v>
      </c>
      <c r="O9" s="59" t="e">
        <f t="shared" ref="O9:O30" si="4">VLOOKUP(N9,$V$4:$W$39,2,)</f>
        <v>#N/A</v>
      </c>
      <c r="P9" s="59" t="e">
        <f t="shared" si="2"/>
        <v>#N/A</v>
      </c>
      <c r="Q9" s="181">
        <f t="shared" si="3"/>
        <v>0</v>
      </c>
      <c r="R9" s="22"/>
      <c r="S9" s="19"/>
      <c r="T9" s="19"/>
      <c r="U9" s="19"/>
      <c r="V9" s="220">
        <v>6</v>
      </c>
      <c r="W9" s="231">
        <v>13</v>
      </c>
      <c r="Y9"/>
      <c r="Z9"/>
      <c r="AA9"/>
      <c r="AB9"/>
      <c r="AC9"/>
      <c r="AD9"/>
    </row>
    <row r="10" spans="1:31" ht="18.75" x14ac:dyDescent="0.25">
      <c r="A10" s="258">
        <v>0</v>
      </c>
      <c r="B10" s="259"/>
      <c r="C10" s="163"/>
      <c r="D10" s="36"/>
      <c r="E10" s="36"/>
      <c r="F10" s="36"/>
      <c r="G10" s="164"/>
      <c r="H10" s="172"/>
      <c r="I10" s="25"/>
      <c r="J10" s="25"/>
      <c r="K10" s="25"/>
      <c r="L10" s="25"/>
      <c r="M10" s="173"/>
      <c r="N10" s="180">
        <f t="shared" si="0"/>
        <v>0</v>
      </c>
      <c r="O10" s="59" t="e">
        <f t="shared" si="4"/>
        <v>#N/A</v>
      </c>
      <c r="P10" s="59" t="e">
        <f t="shared" si="2"/>
        <v>#N/A</v>
      </c>
      <c r="Q10" s="181">
        <f t="shared" si="3"/>
        <v>0</v>
      </c>
      <c r="R10" s="22"/>
      <c r="S10" s="19"/>
      <c r="T10" s="19"/>
      <c r="U10" s="19"/>
      <c r="V10" s="220">
        <v>7</v>
      </c>
      <c r="W10" s="231">
        <v>14</v>
      </c>
      <c r="Y10"/>
      <c r="Z10"/>
      <c r="AA10"/>
      <c r="AB10"/>
      <c r="AC10"/>
      <c r="AD10"/>
    </row>
    <row r="11" spans="1:31" ht="18.75" x14ac:dyDescent="0.25">
      <c r="A11" s="258">
        <v>0</v>
      </c>
      <c r="B11" s="259"/>
      <c r="C11" s="163"/>
      <c r="D11" s="36"/>
      <c r="E11" s="36"/>
      <c r="F11" s="36"/>
      <c r="G11" s="164"/>
      <c r="H11" s="172"/>
      <c r="I11" s="25"/>
      <c r="J11" s="25"/>
      <c r="K11" s="25"/>
      <c r="L11" s="25"/>
      <c r="M11" s="173"/>
      <c r="N11" s="180">
        <f t="shared" si="0"/>
        <v>0</v>
      </c>
      <c r="O11" s="59" t="e">
        <f t="shared" si="4"/>
        <v>#N/A</v>
      </c>
      <c r="P11" s="59" t="e">
        <f t="shared" si="2"/>
        <v>#N/A</v>
      </c>
      <c r="Q11" s="181">
        <f t="shared" si="3"/>
        <v>0</v>
      </c>
      <c r="R11" s="22"/>
      <c r="S11" s="19"/>
      <c r="T11" s="19"/>
      <c r="U11" s="19"/>
      <c r="V11" s="220">
        <v>8</v>
      </c>
      <c r="W11" s="231">
        <v>16</v>
      </c>
      <c r="Y11"/>
      <c r="Z11"/>
      <c r="AA11"/>
      <c r="AB11"/>
      <c r="AC11"/>
      <c r="AD11"/>
    </row>
    <row r="12" spans="1:31" ht="18.75" x14ac:dyDescent="0.25">
      <c r="A12" s="258">
        <v>0</v>
      </c>
      <c r="B12" s="259"/>
      <c r="C12" s="163"/>
      <c r="D12" s="36"/>
      <c r="E12" s="36"/>
      <c r="F12" s="36"/>
      <c r="G12" s="164"/>
      <c r="H12" s="172"/>
      <c r="I12" s="25"/>
      <c r="J12" s="25"/>
      <c r="K12" s="25"/>
      <c r="L12" s="25"/>
      <c r="M12" s="173"/>
      <c r="N12" s="180">
        <f t="shared" si="0"/>
        <v>0</v>
      </c>
      <c r="O12" s="59" t="e">
        <f t="shared" si="4"/>
        <v>#N/A</v>
      </c>
      <c r="P12" s="59" t="e">
        <f t="shared" si="2"/>
        <v>#N/A</v>
      </c>
      <c r="Q12" s="181">
        <f t="shared" si="3"/>
        <v>0</v>
      </c>
      <c r="R12" s="22"/>
      <c r="S12" s="19"/>
      <c r="T12" s="19"/>
      <c r="U12" s="19"/>
      <c r="V12" s="220">
        <v>9</v>
      </c>
      <c r="W12" s="231">
        <v>17</v>
      </c>
      <c r="Y12"/>
      <c r="Z12"/>
      <c r="AA12"/>
      <c r="AB12"/>
      <c r="AC12"/>
      <c r="AD12"/>
    </row>
    <row r="13" spans="1:31" ht="18.75" x14ac:dyDescent="0.25">
      <c r="A13" s="258">
        <v>0</v>
      </c>
      <c r="B13" s="259"/>
      <c r="C13" s="163"/>
      <c r="D13" s="36"/>
      <c r="E13" s="36"/>
      <c r="F13" s="36"/>
      <c r="G13" s="164"/>
      <c r="H13" s="172"/>
      <c r="I13" s="25"/>
      <c r="J13" s="25"/>
      <c r="K13" s="25"/>
      <c r="L13" s="25"/>
      <c r="M13" s="173"/>
      <c r="N13" s="180">
        <f t="shared" si="0"/>
        <v>0</v>
      </c>
      <c r="O13" s="59" t="e">
        <f t="shared" si="4"/>
        <v>#N/A</v>
      </c>
      <c r="P13" s="59" t="e">
        <f t="shared" si="2"/>
        <v>#N/A</v>
      </c>
      <c r="Q13" s="181">
        <f t="shared" si="3"/>
        <v>0</v>
      </c>
      <c r="R13" s="22"/>
      <c r="S13" s="19"/>
      <c r="T13" s="19"/>
      <c r="U13" s="19"/>
      <c r="V13" s="220">
        <v>10</v>
      </c>
      <c r="W13" s="231">
        <v>18</v>
      </c>
      <c r="Y13"/>
      <c r="Z13"/>
      <c r="AA13"/>
      <c r="AB13"/>
      <c r="AC13"/>
      <c r="AD13"/>
    </row>
    <row r="14" spans="1:31" ht="18.75" x14ac:dyDescent="0.25">
      <c r="A14" s="258">
        <v>0</v>
      </c>
      <c r="B14" s="259"/>
      <c r="C14" s="163"/>
      <c r="D14" s="36"/>
      <c r="E14" s="36"/>
      <c r="F14" s="36"/>
      <c r="G14" s="164"/>
      <c r="H14" s="172"/>
      <c r="I14" s="25"/>
      <c r="J14" s="25"/>
      <c r="K14" s="25"/>
      <c r="L14" s="25"/>
      <c r="M14" s="173"/>
      <c r="N14" s="180">
        <f t="shared" si="0"/>
        <v>0</v>
      </c>
      <c r="O14" s="59" t="e">
        <f t="shared" si="4"/>
        <v>#N/A</v>
      </c>
      <c r="P14" s="59" t="e">
        <f t="shared" si="2"/>
        <v>#N/A</v>
      </c>
      <c r="Q14" s="181">
        <f t="shared" si="3"/>
        <v>0</v>
      </c>
      <c r="R14" s="22"/>
      <c r="S14" s="19"/>
      <c r="T14" s="19"/>
      <c r="U14" s="19"/>
      <c r="V14" s="220">
        <v>11</v>
      </c>
      <c r="W14" s="231">
        <v>19</v>
      </c>
      <c r="Y14"/>
      <c r="Z14"/>
      <c r="AA14"/>
      <c r="AB14"/>
      <c r="AC14"/>
      <c r="AD14"/>
    </row>
    <row r="15" spans="1:31" ht="18.75" x14ac:dyDescent="0.25">
      <c r="A15" s="258">
        <v>0</v>
      </c>
      <c r="B15" s="259"/>
      <c r="C15" s="163"/>
      <c r="D15" s="36"/>
      <c r="E15" s="36"/>
      <c r="F15" s="36"/>
      <c r="G15" s="164"/>
      <c r="H15" s="172"/>
      <c r="I15" s="25"/>
      <c r="J15" s="25"/>
      <c r="K15" s="25"/>
      <c r="L15" s="25"/>
      <c r="M15" s="173"/>
      <c r="N15" s="180">
        <f t="shared" si="0"/>
        <v>0</v>
      </c>
      <c r="O15" s="59" t="e">
        <f t="shared" si="4"/>
        <v>#N/A</v>
      </c>
      <c r="P15" s="59" t="e">
        <f t="shared" si="2"/>
        <v>#N/A</v>
      </c>
      <c r="Q15" s="181">
        <f t="shared" si="3"/>
        <v>0</v>
      </c>
      <c r="R15" s="22"/>
      <c r="S15" s="19"/>
      <c r="T15" s="19"/>
      <c r="U15" s="19"/>
      <c r="V15" s="220">
        <v>12</v>
      </c>
      <c r="W15" s="231">
        <v>20</v>
      </c>
      <c r="Y15"/>
      <c r="Z15"/>
      <c r="AA15"/>
      <c r="AB15"/>
      <c r="AC15"/>
      <c r="AD15"/>
    </row>
    <row r="16" spans="1:31" ht="18.75" x14ac:dyDescent="0.25">
      <c r="A16" s="258">
        <v>0</v>
      </c>
      <c r="B16" s="259"/>
      <c r="C16" s="163"/>
      <c r="D16" s="36"/>
      <c r="E16" s="36"/>
      <c r="F16" s="36"/>
      <c r="G16" s="164"/>
      <c r="H16" s="172"/>
      <c r="I16" s="25"/>
      <c r="J16" s="25"/>
      <c r="K16" s="25"/>
      <c r="L16" s="25"/>
      <c r="M16" s="173"/>
      <c r="N16" s="180">
        <f t="shared" si="0"/>
        <v>0</v>
      </c>
      <c r="O16" s="59" t="e">
        <f t="shared" si="4"/>
        <v>#N/A</v>
      </c>
      <c r="P16" s="59" t="e">
        <f t="shared" si="2"/>
        <v>#N/A</v>
      </c>
      <c r="Q16" s="181">
        <f t="shared" si="3"/>
        <v>0</v>
      </c>
      <c r="R16" s="22"/>
      <c r="S16" s="19"/>
      <c r="T16" s="19"/>
      <c r="U16" s="19"/>
      <c r="V16" s="220">
        <v>13</v>
      </c>
      <c r="W16" s="231">
        <v>22</v>
      </c>
      <c r="Y16"/>
      <c r="Z16"/>
      <c r="AA16"/>
      <c r="AB16"/>
      <c r="AC16"/>
      <c r="AD16"/>
    </row>
    <row r="17" spans="1:30" ht="18.75" x14ac:dyDescent="0.25">
      <c r="A17" s="258">
        <v>0</v>
      </c>
      <c r="B17" s="259"/>
      <c r="C17" s="163"/>
      <c r="D17" s="36"/>
      <c r="E17" s="36"/>
      <c r="F17" s="36"/>
      <c r="G17" s="164"/>
      <c r="H17" s="172"/>
      <c r="I17" s="25"/>
      <c r="J17" s="25"/>
      <c r="K17" s="25"/>
      <c r="L17" s="25"/>
      <c r="M17" s="173"/>
      <c r="N17" s="180">
        <f t="shared" si="0"/>
        <v>0</v>
      </c>
      <c r="O17" s="59" t="e">
        <f t="shared" si="4"/>
        <v>#N/A</v>
      </c>
      <c r="P17" s="59" t="e">
        <f t="shared" si="2"/>
        <v>#N/A</v>
      </c>
      <c r="Q17" s="181">
        <f t="shared" si="3"/>
        <v>0</v>
      </c>
      <c r="R17" s="22"/>
      <c r="S17" s="19"/>
      <c r="T17" s="19"/>
      <c r="U17" s="19"/>
      <c r="V17" s="220">
        <v>14</v>
      </c>
      <c r="W17" s="231">
        <v>23</v>
      </c>
      <c r="Y17"/>
      <c r="Z17"/>
      <c r="AA17"/>
      <c r="AB17"/>
      <c r="AC17"/>
      <c r="AD17"/>
    </row>
    <row r="18" spans="1:30" ht="18.75" x14ac:dyDescent="0.25">
      <c r="A18" s="258">
        <v>0</v>
      </c>
      <c r="B18" s="259"/>
      <c r="C18" s="163"/>
      <c r="D18" s="36"/>
      <c r="E18" s="36"/>
      <c r="F18" s="36"/>
      <c r="G18" s="164"/>
      <c r="H18" s="172"/>
      <c r="I18" s="25"/>
      <c r="J18" s="25"/>
      <c r="K18" s="25"/>
      <c r="L18" s="25"/>
      <c r="M18" s="173"/>
      <c r="N18" s="180">
        <f t="shared" si="0"/>
        <v>0</v>
      </c>
      <c r="O18" s="59" t="e">
        <f t="shared" si="4"/>
        <v>#N/A</v>
      </c>
      <c r="P18" s="59" t="e">
        <f t="shared" si="2"/>
        <v>#N/A</v>
      </c>
      <c r="Q18" s="181">
        <f t="shared" si="3"/>
        <v>0</v>
      </c>
      <c r="R18" s="22"/>
      <c r="S18" s="19"/>
      <c r="T18" s="19"/>
      <c r="U18" s="19"/>
      <c r="V18" s="220">
        <v>15</v>
      </c>
      <c r="W18" s="231">
        <v>24</v>
      </c>
      <c r="Y18"/>
      <c r="Z18"/>
      <c r="AA18"/>
      <c r="AB18"/>
      <c r="AC18"/>
      <c r="AD18"/>
    </row>
    <row r="19" spans="1:30" ht="18.75" x14ac:dyDescent="0.25">
      <c r="A19" s="258">
        <f>'Student Summary'!A20:B20</f>
        <v>0</v>
      </c>
      <c r="B19" s="259"/>
      <c r="C19" s="163"/>
      <c r="D19" s="36"/>
      <c r="E19" s="36"/>
      <c r="F19" s="36"/>
      <c r="G19" s="164"/>
      <c r="H19" s="172"/>
      <c r="I19" s="25"/>
      <c r="J19" s="25"/>
      <c r="K19" s="25"/>
      <c r="L19" s="25"/>
      <c r="M19" s="173"/>
      <c r="N19" s="180">
        <f t="shared" si="0"/>
        <v>0</v>
      </c>
      <c r="O19" s="59" t="e">
        <f t="shared" si="4"/>
        <v>#N/A</v>
      </c>
      <c r="P19" s="59" t="e">
        <f t="shared" si="2"/>
        <v>#N/A</v>
      </c>
      <c r="Q19" s="181">
        <f t="shared" si="3"/>
        <v>0</v>
      </c>
      <c r="R19" s="22"/>
      <c r="S19" s="19"/>
      <c r="T19" s="19"/>
      <c r="U19" s="19"/>
      <c r="V19" s="220">
        <v>16</v>
      </c>
      <c r="W19" s="231">
        <v>26</v>
      </c>
      <c r="Y19"/>
      <c r="Z19"/>
      <c r="AA19"/>
      <c r="AB19"/>
      <c r="AC19"/>
      <c r="AD19"/>
    </row>
    <row r="20" spans="1:30" ht="18.75" x14ac:dyDescent="0.25">
      <c r="A20" s="258">
        <f>'Student Summary'!A21:B21</f>
        <v>0</v>
      </c>
      <c r="B20" s="259"/>
      <c r="C20" s="163"/>
      <c r="D20" s="36"/>
      <c r="E20" s="36"/>
      <c r="F20" s="36"/>
      <c r="G20" s="164"/>
      <c r="H20" s="172"/>
      <c r="I20" s="25"/>
      <c r="J20" s="25"/>
      <c r="K20" s="25"/>
      <c r="L20" s="25"/>
      <c r="M20" s="173"/>
      <c r="N20" s="180">
        <f t="shared" si="0"/>
        <v>0</v>
      </c>
      <c r="O20" s="59" t="e">
        <f t="shared" si="4"/>
        <v>#N/A</v>
      </c>
      <c r="P20" s="59" t="e">
        <f t="shared" si="2"/>
        <v>#N/A</v>
      </c>
      <c r="Q20" s="181">
        <f t="shared" si="3"/>
        <v>0</v>
      </c>
      <c r="R20" s="22"/>
      <c r="S20" s="19"/>
      <c r="T20" s="19"/>
      <c r="U20" s="19"/>
      <c r="V20" s="220">
        <v>17</v>
      </c>
      <c r="W20" s="231">
        <v>27</v>
      </c>
      <c r="Y20"/>
      <c r="Z20"/>
      <c r="AA20"/>
      <c r="AB20"/>
      <c r="AC20"/>
      <c r="AD20"/>
    </row>
    <row r="21" spans="1:30" ht="18.75" x14ac:dyDescent="0.25">
      <c r="A21" s="258">
        <f>'Student Summary'!A22:B22</f>
        <v>0</v>
      </c>
      <c r="B21" s="259"/>
      <c r="C21" s="163"/>
      <c r="D21" s="36"/>
      <c r="E21" s="36"/>
      <c r="F21" s="36"/>
      <c r="G21" s="164"/>
      <c r="H21" s="172"/>
      <c r="I21" s="25"/>
      <c r="J21" s="25"/>
      <c r="K21" s="25"/>
      <c r="L21" s="25"/>
      <c r="M21" s="173"/>
      <c r="N21" s="180">
        <f t="shared" si="0"/>
        <v>0</v>
      </c>
      <c r="O21" s="59" t="e">
        <f t="shared" si="4"/>
        <v>#N/A</v>
      </c>
      <c r="P21" s="59" t="e">
        <f t="shared" si="2"/>
        <v>#N/A</v>
      </c>
      <c r="Q21" s="181">
        <f t="shared" si="3"/>
        <v>0</v>
      </c>
      <c r="R21" s="22"/>
      <c r="S21" s="19"/>
      <c r="T21" s="19"/>
      <c r="U21" s="19"/>
      <c r="V21" s="220">
        <v>18</v>
      </c>
      <c r="W21" s="231">
        <v>29</v>
      </c>
      <c r="Y21"/>
      <c r="Z21"/>
      <c r="AA21"/>
      <c r="AB21"/>
      <c r="AC21"/>
      <c r="AD21"/>
    </row>
    <row r="22" spans="1:30" ht="18.75" x14ac:dyDescent="0.25">
      <c r="A22" s="258">
        <f>'Student Summary'!A23:B23</f>
        <v>0</v>
      </c>
      <c r="B22" s="259"/>
      <c r="C22" s="163"/>
      <c r="D22" s="36"/>
      <c r="E22" s="36"/>
      <c r="F22" s="36"/>
      <c r="G22" s="164"/>
      <c r="H22" s="172"/>
      <c r="I22" s="25"/>
      <c r="J22" s="25"/>
      <c r="K22" s="25"/>
      <c r="L22" s="25"/>
      <c r="M22" s="173"/>
      <c r="N22" s="180">
        <f t="shared" si="0"/>
        <v>0</v>
      </c>
      <c r="O22" s="59" t="e">
        <f t="shared" si="4"/>
        <v>#N/A</v>
      </c>
      <c r="P22" s="59" t="e">
        <f t="shared" si="2"/>
        <v>#N/A</v>
      </c>
      <c r="Q22" s="181">
        <f t="shared" si="3"/>
        <v>0</v>
      </c>
      <c r="R22" s="22"/>
      <c r="S22" s="19"/>
      <c r="T22" s="19"/>
      <c r="U22" s="19"/>
      <c r="V22" s="220">
        <v>19</v>
      </c>
      <c r="W22" s="231">
        <v>31</v>
      </c>
      <c r="Y22"/>
      <c r="Z22"/>
      <c r="AA22"/>
      <c r="AB22"/>
      <c r="AC22"/>
      <c r="AD22"/>
    </row>
    <row r="23" spans="1:30" ht="18.75" x14ac:dyDescent="0.25">
      <c r="A23" s="258">
        <f>'Student Summary'!A24:B24</f>
        <v>0</v>
      </c>
      <c r="B23" s="259"/>
      <c r="C23" s="163"/>
      <c r="D23" s="36"/>
      <c r="E23" s="36"/>
      <c r="F23" s="36"/>
      <c r="G23" s="164"/>
      <c r="H23" s="172"/>
      <c r="I23" s="25"/>
      <c r="J23" s="25"/>
      <c r="K23" s="25"/>
      <c r="L23" s="25"/>
      <c r="M23" s="173"/>
      <c r="N23" s="180">
        <f t="shared" si="0"/>
        <v>0</v>
      </c>
      <c r="O23" s="59" t="e">
        <f t="shared" si="4"/>
        <v>#N/A</v>
      </c>
      <c r="P23" s="59" t="e">
        <f t="shared" si="2"/>
        <v>#N/A</v>
      </c>
      <c r="Q23" s="181">
        <f t="shared" si="3"/>
        <v>0</v>
      </c>
      <c r="R23" s="22"/>
      <c r="S23" s="19"/>
      <c r="T23" s="19"/>
      <c r="U23" s="19"/>
      <c r="V23" s="220">
        <v>20</v>
      </c>
      <c r="W23" s="231">
        <v>33</v>
      </c>
      <c r="Y23"/>
      <c r="Z23"/>
      <c r="AA23"/>
      <c r="AB23"/>
      <c r="AC23"/>
      <c r="AD23"/>
    </row>
    <row r="24" spans="1:30" ht="18.75" x14ac:dyDescent="0.25">
      <c r="A24" s="258">
        <f>'Student Summary'!A25:B25</f>
        <v>0</v>
      </c>
      <c r="B24" s="259"/>
      <c r="C24" s="163"/>
      <c r="D24" s="36"/>
      <c r="E24" s="36"/>
      <c r="F24" s="36"/>
      <c r="G24" s="164"/>
      <c r="H24" s="172"/>
      <c r="I24" s="25"/>
      <c r="J24" s="25"/>
      <c r="K24" s="25"/>
      <c r="L24" s="25"/>
      <c r="M24" s="173"/>
      <c r="N24" s="180">
        <f t="shared" si="0"/>
        <v>0</v>
      </c>
      <c r="O24" s="59" t="e">
        <f t="shared" si="4"/>
        <v>#N/A</v>
      </c>
      <c r="P24" s="59" t="e">
        <f t="shared" si="2"/>
        <v>#N/A</v>
      </c>
      <c r="Q24" s="181">
        <f t="shared" si="3"/>
        <v>0</v>
      </c>
      <c r="R24" s="22"/>
      <c r="S24" s="19"/>
      <c r="T24" s="19"/>
      <c r="U24" s="19"/>
      <c r="V24" s="220">
        <v>21</v>
      </c>
      <c r="W24" s="231">
        <v>34</v>
      </c>
      <c r="Y24"/>
      <c r="Z24"/>
      <c r="AA24"/>
      <c r="AB24"/>
      <c r="AC24"/>
      <c r="AD24"/>
    </row>
    <row r="25" spans="1:30" ht="18.75" x14ac:dyDescent="0.25">
      <c r="A25" s="258">
        <f>'Student Summary'!A26:B26</f>
        <v>0</v>
      </c>
      <c r="B25" s="259"/>
      <c r="C25" s="163"/>
      <c r="D25" s="36"/>
      <c r="E25" s="36"/>
      <c r="F25" s="36"/>
      <c r="G25" s="164"/>
      <c r="H25" s="172"/>
      <c r="I25" s="25"/>
      <c r="J25" s="25"/>
      <c r="K25" s="25"/>
      <c r="L25" s="25"/>
      <c r="M25" s="173"/>
      <c r="N25" s="180">
        <f t="shared" si="0"/>
        <v>0</v>
      </c>
      <c r="O25" s="59" t="e">
        <f t="shared" si="4"/>
        <v>#N/A</v>
      </c>
      <c r="P25" s="59" t="e">
        <f t="shared" si="2"/>
        <v>#N/A</v>
      </c>
      <c r="Q25" s="181">
        <f t="shared" si="3"/>
        <v>0</v>
      </c>
      <c r="R25" s="22"/>
      <c r="S25" s="19"/>
      <c r="T25" s="19"/>
      <c r="U25" s="19"/>
      <c r="V25" s="220">
        <v>22</v>
      </c>
      <c r="W25" s="231">
        <v>36</v>
      </c>
      <c r="Y25"/>
      <c r="Z25"/>
      <c r="AA25"/>
      <c r="AB25"/>
      <c r="AC25"/>
      <c r="AD25"/>
    </row>
    <row r="26" spans="1:30" ht="18.75" x14ac:dyDescent="0.25">
      <c r="A26" s="258">
        <f>'Student Summary'!A27:B27</f>
        <v>0</v>
      </c>
      <c r="B26" s="259"/>
      <c r="C26" s="163"/>
      <c r="D26" s="36"/>
      <c r="E26" s="36"/>
      <c r="F26" s="36"/>
      <c r="G26" s="164"/>
      <c r="H26" s="172"/>
      <c r="I26" s="25"/>
      <c r="J26" s="25"/>
      <c r="K26" s="25"/>
      <c r="L26" s="25"/>
      <c r="M26" s="173"/>
      <c r="N26" s="180">
        <f t="shared" si="0"/>
        <v>0</v>
      </c>
      <c r="O26" s="59" t="e">
        <f t="shared" si="4"/>
        <v>#N/A</v>
      </c>
      <c r="P26" s="59" t="e">
        <f t="shared" si="2"/>
        <v>#N/A</v>
      </c>
      <c r="Q26" s="181">
        <f t="shared" si="3"/>
        <v>0</v>
      </c>
      <c r="R26" s="22"/>
      <c r="S26" s="19"/>
      <c r="T26" s="19"/>
      <c r="U26" s="19"/>
      <c r="V26" s="220">
        <v>23</v>
      </c>
      <c r="W26" s="231">
        <v>38</v>
      </c>
      <c r="Y26"/>
      <c r="Z26"/>
      <c r="AA26"/>
      <c r="AB26"/>
      <c r="AC26"/>
      <c r="AD26"/>
    </row>
    <row r="27" spans="1:30" ht="18.75" x14ac:dyDescent="0.25">
      <c r="A27" s="258">
        <f>'Student Summary'!A28:B28</f>
        <v>0</v>
      </c>
      <c r="B27" s="259"/>
      <c r="C27" s="163"/>
      <c r="D27" s="36"/>
      <c r="E27" s="36"/>
      <c r="F27" s="36"/>
      <c r="G27" s="164"/>
      <c r="H27" s="172"/>
      <c r="I27" s="25"/>
      <c r="J27" s="25"/>
      <c r="K27" s="25"/>
      <c r="L27" s="25"/>
      <c r="M27" s="173"/>
      <c r="N27" s="180">
        <f t="shared" si="0"/>
        <v>0</v>
      </c>
      <c r="O27" s="59" t="e">
        <f t="shared" si="4"/>
        <v>#N/A</v>
      </c>
      <c r="P27" s="59" t="e">
        <f t="shared" si="2"/>
        <v>#N/A</v>
      </c>
      <c r="Q27" s="181">
        <f t="shared" si="3"/>
        <v>0</v>
      </c>
      <c r="R27" s="22"/>
      <c r="S27" s="19"/>
      <c r="T27" s="19"/>
      <c r="U27" s="19"/>
      <c r="V27" s="220">
        <v>24</v>
      </c>
      <c r="W27" s="231">
        <v>39</v>
      </c>
      <c r="Y27"/>
      <c r="Z27"/>
      <c r="AA27"/>
      <c r="AB27"/>
      <c r="AC27"/>
      <c r="AD27"/>
    </row>
    <row r="28" spans="1:30" ht="18.75" x14ac:dyDescent="0.25">
      <c r="A28" s="258">
        <f>'Student Summary'!A29:B29</f>
        <v>0</v>
      </c>
      <c r="B28" s="259"/>
      <c r="C28" s="163"/>
      <c r="D28" s="36"/>
      <c r="E28" s="36"/>
      <c r="F28" s="36"/>
      <c r="G28" s="164"/>
      <c r="H28" s="172"/>
      <c r="I28" s="25"/>
      <c r="J28" s="25"/>
      <c r="K28" s="25"/>
      <c r="L28" s="25"/>
      <c r="M28" s="173"/>
      <c r="N28" s="180">
        <f t="shared" si="0"/>
        <v>0</v>
      </c>
      <c r="O28" s="59" t="e">
        <f t="shared" si="4"/>
        <v>#N/A</v>
      </c>
      <c r="P28" s="59" t="e">
        <f t="shared" si="2"/>
        <v>#N/A</v>
      </c>
      <c r="Q28" s="181">
        <f t="shared" si="3"/>
        <v>0</v>
      </c>
      <c r="R28" s="22"/>
      <c r="S28" s="19"/>
      <c r="T28" s="19"/>
      <c r="U28" s="19"/>
      <c r="V28" s="220">
        <v>25</v>
      </c>
      <c r="W28" s="231">
        <v>41</v>
      </c>
      <c r="Y28"/>
      <c r="Z28"/>
      <c r="AA28"/>
      <c r="AB28"/>
      <c r="AC28"/>
      <c r="AD28"/>
    </row>
    <row r="29" spans="1:30" ht="18.75" x14ac:dyDescent="0.25">
      <c r="A29" s="258">
        <f>'Student Summary'!A30:B30</f>
        <v>0</v>
      </c>
      <c r="B29" s="259"/>
      <c r="C29" s="163"/>
      <c r="D29" s="36"/>
      <c r="E29" s="36"/>
      <c r="F29" s="36"/>
      <c r="G29" s="164"/>
      <c r="H29" s="172"/>
      <c r="I29" s="25"/>
      <c r="J29" s="25"/>
      <c r="K29" s="25"/>
      <c r="L29" s="25"/>
      <c r="M29" s="173"/>
      <c r="N29" s="180">
        <f t="shared" si="0"/>
        <v>0</v>
      </c>
      <c r="O29" s="59" t="e">
        <f t="shared" si="4"/>
        <v>#N/A</v>
      </c>
      <c r="P29" s="59" t="e">
        <f t="shared" si="2"/>
        <v>#N/A</v>
      </c>
      <c r="Q29" s="181">
        <f t="shared" si="3"/>
        <v>0</v>
      </c>
      <c r="R29" s="22"/>
      <c r="S29" s="19"/>
      <c r="T29" s="19"/>
      <c r="U29" s="19"/>
      <c r="V29" s="220">
        <v>26</v>
      </c>
      <c r="W29" s="231">
        <v>42</v>
      </c>
      <c r="Y29"/>
      <c r="Z29"/>
      <c r="AA29"/>
      <c r="AB29"/>
      <c r="AC29"/>
      <c r="AD29"/>
    </row>
    <row r="30" spans="1:30" ht="19.5" thickBot="1" x14ac:dyDescent="0.3">
      <c r="A30" s="260">
        <f>'Student Summary'!A31:B31</f>
        <v>0</v>
      </c>
      <c r="B30" s="261"/>
      <c r="C30" s="165"/>
      <c r="D30" s="166"/>
      <c r="E30" s="166"/>
      <c r="F30" s="166"/>
      <c r="G30" s="167"/>
      <c r="H30" s="174"/>
      <c r="I30" s="175"/>
      <c r="J30" s="175"/>
      <c r="K30" s="175"/>
      <c r="L30" s="175"/>
      <c r="M30" s="176"/>
      <c r="N30" s="182">
        <f t="shared" si="0"/>
        <v>0</v>
      </c>
      <c r="O30" s="183" t="e">
        <f t="shared" si="4"/>
        <v>#N/A</v>
      </c>
      <c r="P30" s="183" t="e">
        <f t="shared" si="2"/>
        <v>#N/A</v>
      </c>
      <c r="Q30" s="184">
        <f t="shared" si="3"/>
        <v>0</v>
      </c>
      <c r="R30" s="22"/>
      <c r="S30" s="19"/>
      <c r="T30" s="19"/>
      <c r="U30" s="19"/>
      <c r="V30" s="220">
        <v>27</v>
      </c>
      <c r="W30" s="231">
        <v>44</v>
      </c>
      <c r="Y30"/>
      <c r="Z30"/>
      <c r="AA30"/>
      <c r="AB30"/>
      <c r="AC30"/>
      <c r="AD30"/>
    </row>
    <row r="31" spans="1:30" ht="18.75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22"/>
      <c r="S31" s="19"/>
      <c r="T31" s="19"/>
      <c r="U31" s="19"/>
      <c r="V31" s="220">
        <v>28</v>
      </c>
      <c r="W31" s="231">
        <v>45</v>
      </c>
      <c r="Y31"/>
      <c r="Z31"/>
      <c r="AA31"/>
      <c r="AB31"/>
      <c r="AC31"/>
      <c r="AD31"/>
    </row>
    <row r="32" spans="1:30" ht="18.75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22"/>
      <c r="S32" s="19"/>
      <c r="T32" s="19"/>
      <c r="U32" s="19"/>
      <c r="V32" s="220">
        <v>29</v>
      </c>
      <c r="W32" s="231">
        <v>47</v>
      </c>
      <c r="Y32"/>
      <c r="Z32"/>
      <c r="AA32"/>
      <c r="AB32"/>
      <c r="AC32"/>
      <c r="AD32"/>
    </row>
    <row r="33" spans="1:30" ht="18.75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22"/>
      <c r="S33" s="19"/>
      <c r="T33" s="19"/>
      <c r="U33" s="19"/>
      <c r="V33" s="220">
        <v>30</v>
      </c>
      <c r="W33" s="231">
        <v>48</v>
      </c>
      <c r="Y33"/>
      <c r="Z33"/>
      <c r="AA33"/>
      <c r="AB33"/>
      <c r="AC33"/>
      <c r="AD33"/>
    </row>
    <row r="34" spans="1:30" ht="18.75" x14ac:dyDescent="0.25">
      <c r="A34" s="8"/>
      <c r="B34" s="8"/>
      <c r="C34" s="35"/>
      <c r="D34" s="35"/>
      <c r="E34" s="35"/>
      <c r="F34" s="35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22"/>
      <c r="S34" s="19"/>
      <c r="T34" s="19"/>
      <c r="U34" s="19"/>
      <c r="V34" s="220">
        <v>31</v>
      </c>
      <c r="W34" s="231">
        <v>50</v>
      </c>
      <c r="Y34"/>
      <c r="Z34"/>
      <c r="AA34"/>
      <c r="AB34"/>
      <c r="AC34"/>
      <c r="AD34"/>
    </row>
    <row r="35" spans="1:30" ht="18.75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22"/>
      <c r="S35" s="19"/>
      <c r="T35" s="19"/>
      <c r="U35" s="19"/>
      <c r="V35" s="220">
        <v>32</v>
      </c>
      <c r="W35" s="231">
        <v>52</v>
      </c>
      <c r="Y35"/>
      <c r="Z35"/>
      <c r="AA35"/>
      <c r="AB35"/>
      <c r="AC35"/>
      <c r="AD35"/>
    </row>
    <row r="36" spans="1:30" ht="18.75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22"/>
      <c r="S36" s="19"/>
      <c r="T36" s="19"/>
      <c r="U36" s="19"/>
      <c r="V36" s="220">
        <v>33</v>
      </c>
      <c r="W36" s="231">
        <v>54</v>
      </c>
      <c r="Y36"/>
      <c r="Z36"/>
      <c r="AA36"/>
      <c r="AB36"/>
      <c r="AC36"/>
      <c r="AD36"/>
    </row>
    <row r="37" spans="1:30" ht="18.7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22"/>
      <c r="S37" s="19"/>
      <c r="T37" s="19"/>
      <c r="U37" s="19"/>
      <c r="V37" s="220">
        <v>34</v>
      </c>
      <c r="W37" s="231">
        <v>56</v>
      </c>
      <c r="Y37"/>
      <c r="Z37"/>
      <c r="AA37"/>
      <c r="AB37"/>
      <c r="AC37"/>
      <c r="AD37"/>
    </row>
    <row r="38" spans="1:30" ht="18.75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22"/>
      <c r="S38" s="19"/>
      <c r="T38" s="19"/>
      <c r="U38" s="19"/>
      <c r="V38" s="220">
        <v>35</v>
      </c>
      <c r="W38" s="231">
        <v>58</v>
      </c>
      <c r="Y38"/>
      <c r="Z38"/>
      <c r="AA38"/>
      <c r="AB38"/>
      <c r="AC38"/>
      <c r="AD38"/>
    </row>
    <row r="39" spans="1:30" ht="18.75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22"/>
      <c r="S39" s="19"/>
      <c r="T39" s="19"/>
      <c r="U39" s="19"/>
      <c r="V39" s="220">
        <v>36</v>
      </c>
      <c r="W39" s="231">
        <v>60</v>
      </c>
      <c r="Y39"/>
      <c r="Z39"/>
      <c r="AA39"/>
      <c r="AB39"/>
      <c r="AC39"/>
      <c r="AD39"/>
    </row>
    <row r="40" spans="1:30" x14ac:dyDescent="0.25">
      <c r="Y40"/>
      <c r="Z40"/>
      <c r="AA40"/>
      <c r="AB40"/>
      <c r="AC40"/>
      <c r="AD40"/>
    </row>
    <row r="41" spans="1:30" x14ac:dyDescent="0.25">
      <c r="Y41"/>
      <c r="Z41"/>
      <c r="AA41"/>
      <c r="AB41"/>
      <c r="AC41"/>
      <c r="AD41"/>
    </row>
    <row r="42" spans="1:30" x14ac:dyDescent="0.25">
      <c r="Y42"/>
      <c r="Z42"/>
      <c r="AA42"/>
      <c r="AB42"/>
      <c r="AC42"/>
      <c r="AD42"/>
    </row>
    <row r="43" spans="1:30" x14ac:dyDescent="0.25">
      <c r="Y43"/>
      <c r="Z43"/>
      <c r="AA43"/>
      <c r="AB43"/>
      <c r="AC43"/>
      <c r="AD43"/>
    </row>
  </sheetData>
  <mergeCells count="37">
    <mergeCell ref="A26:B26"/>
    <mergeCell ref="A27:B27"/>
    <mergeCell ref="A28:B28"/>
    <mergeCell ref="A29:B29"/>
    <mergeCell ref="A30:B30"/>
    <mergeCell ref="AE3:AE5"/>
    <mergeCell ref="A20:B20"/>
    <mergeCell ref="A21:B21"/>
    <mergeCell ref="A22:B22"/>
    <mergeCell ref="A23:B23"/>
    <mergeCell ref="A8:B8"/>
    <mergeCell ref="A9:B9"/>
    <mergeCell ref="A10:B10"/>
    <mergeCell ref="A11:B11"/>
    <mergeCell ref="A12:B12"/>
    <mergeCell ref="A13:B13"/>
    <mergeCell ref="A7:B7"/>
    <mergeCell ref="A24:B24"/>
    <mergeCell ref="A25:B25"/>
    <mergeCell ref="A14:B14"/>
    <mergeCell ref="A15:B15"/>
    <mergeCell ref="A16:B16"/>
    <mergeCell ref="A17:B17"/>
    <mergeCell ref="A18:B18"/>
    <mergeCell ref="A19:B19"/>
    <mergeCell ref="S2:W2"/>
    <mergeCell ref="A3:B3"/>
    <mergeCell ref="A4:B4"/>
    <mergeCell ref="A5:B5"/>
    <mergeCell ref="A6:B6"/>
    <mergeCell ref="A1:Q1"/>
    <mergeCell ref="A2:B2"/>
    <mergeCell ref="C2:G2"/>
    <mergeCell ref="H2:I2"/>
    <mergeCell ref="J2:K2"/>
    <mergeCell ref="L2:M2"/>
    <mergeCell ref="N2:Q2"/>
  </mergeCells>
  <conditionalFormatting sqref="C11:G30">
    <cfRule type="containsText" dxfId="80" priority="1" operator="containsText" text="N">
      <formula>NOT(ISERROR(SEARCH("N",C11)))</formula>
    </cfRule>
    <cfRule type="containsText" dxfId="79" priority="2" operator="containsText" text="Y">
      <formula>NOT(ISERROR(SEARCH("Y",C11)))</formula>
    </cfRule>
  </conditionalFormatting>
  <dataValidations count="2">
    <dataValidation type="list" allowBlank="1" showInputMessage="1" showErrorMessage="1" sqref="H4:H30 J4:J30 L4:L30">
      <formula1>Band</formula1>
    </dataValidation>
    <dataValidation type="list" allowBlank="1" showInputMessage="1" showErrorMessage="1" sqref="I4:I30 K4:K30 M4:M30">
      <formula1>Mark</formula1>
    </dataValidation>
  </dataValidations>
  <printOptions gridLines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4"/>
  <sheetViews>
    <sheetView zoomScale="70" zoomScaleNormal="70" workbookViewId="0">
      <pane xSplit="2" ySplit="1" topLeftCell="U2" activePane="bottomRight" state="frozen"/>
      <selection pane="topRight" activeCell="C1" sqref="C1"/>
      <selection pane="bottomLeft" activeCell="A2" sqref="A2"/>
      <selection pane="bottomRight" activeCell="AB13" sqref="AB13"/>
    </sheetView>
  </sheetViews>
  <sheetFormatPr defaultRowHeight="15" x14ac:dyDescent="0.25"/>
  <cols>
    <col min="1" max="1" width="12.85546875" style="1" customWidth="1"/>
    <col min="2" max="2" width="16.140625" style="1" customWidth="1"/>
    <col min="3" max="3" width="13.28515625" style="1" customWidth="1"/>
    <col min="4" max="4" width="15.140625" style="1" customWidth="1"/>
    <col min="5" max="5" width="12.42578125" style="1" customWidth="1"/>
    <col min="6" max="6" width="12.28515625" style="1" customWidth="1"/>
    <col min="7" max="10" width="14" style="1" customWidth="1"/>
    <col min="11" max="11" width="8.85546875" style="1" customWidth="1"/>
    <col min="12" max="12" width="8.85546875" style="1"/>
    <col min="13" max="13" width="8.85546875" style="1" customWidth="1"/>
    <col min="14" max="14" width="8.85546875" style="1"/>
    <col min="15" max="15" width="8.85546875" style="1" customWidth="1"/>
    <col min="16" max="16" width="8.85546875" style="1"/>
    <col min="17" max="26" width="9.140625" style="1"/>
    <col min="27" max="27" width="14.42578125" style="2" customWidth="1"/>
    <col min="28" max="28" width="16.42578125" style="2" customWidth="1"/>
    <col min="29" max="29" width="15.140625" style="1" customWidth="1"/>
    <col min="30" max="30" width="15.85546875" style="1" customWidth="1"/>
    <col min="31" max="31" width="8.85546875" style="1"/>
    <col min="32" max="32" width="12.7109375" style="1" customWidth="1"/>
    <col min="33" max="33" width="14.5703125" style="1" customWidth="1"/>
    <col min="34" max="34" width="12.42578125" style="1" customWidth="1"/>
    <col min="35" max="36" width="9.140625" style="1"/>
  </cols>
  <sheetData>
    <row r="1" spans="1:40" ht="34.5" customHeight="1" thickBot="1" x14ac:dyDescent="0.3">
      <c r="A1" s="308" t="s">
        <v>92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10"/>
      <c r="AE1" s="8"/>
      <c r="AF1" s="8"/>
      <c r="AG1" s="8"/>
      <c r="AH1" s="8"/>
      <c r="AI1" s="8"/>
      <c r="AJ1" s="8"/>
    </row>
    <row r="2" spans="1:40" x14ac:dyDescent="0.25">
      <c r="A2" s="311" t="s">
        <v>5</v>
      </c>
      <c r="B2" s="312"/>
      <c r="C2" s="326" t="s">
        <v>30</v>
      </c>
      <c r="D2" s="327"/>
      <c r="E2" s="327"/>
      <c r="F2" s="327"/>
      <c r="G2" s="328"/>
      <c r="H2" s="328"/>
      <c r="I2" s="328"/>
      <c r="J2" s="329"/>
      <c r="K2" s="313" t="s">
        <v>2</v>
      </c>
      <c r="L2" s="314"/>
      <c r="M2" s="314" t="s">
        <v>1</v>
      </c>
      <c r="N2" s="314"/>
      <c r="O2" s="314" t="s">
        <v>3</v>
      </c>
      <c r="P2" s="314"/>
      <c r="Q2" s="325" t="s">
        <v>6</v>
      </c>
      <c r="R2" s="323"/>
      <c r="S2" s="322" t="s">
        <v>7</v>
      </c>
      <c r="T2" s="323"/>
      <c r="U2" s="322" t="s">
        <v>8</v>
      </c>
      <c r="V2" s="323"/>
      <c r="W2" s="322" t="s">
        <v>9</v>
      </c>
      <c r="X2" s="323"/>
      <c r="Y2" s="322" t="s">
        <v>10</v>
      </c>
      <c r="Z2" s="324"/>
      <c r="AA2" s="315" t="s">
        <v>55</v>
      </c>
      <c r="AB2" s="316"/>
      <c r="AC2" s="316"/>
      <c r="AD2" s="317"/>
      <c r="AE2" s="8"/>
      <c r="AF2" s="318" t="s">
        <v>98</v>
      </c>
      <c r="AG2" s="319"/>
      <c r="AH2" s="319"/>
      <c r="AI2" s="319"/>
      <c r="AJ2" s="319"/>
    </row>
    <row r="3" spans="1:40" ht="45" x14ac:dyDescent="0.25">
      <c r="A3" s="320" t="s">
        <v>22</v>
      </c>
      <c r="B3" s="321"/>
      <c r="C3" s="122" t="s">
        <v>63</v>
      </c>
      <c r="D3" s="21" t="s">
        <v>64</v>
      </c>
      <c r="E3" s="21" t="s">
        <v>65</v>
      </c>
      <c r="F3" s="21" t="s">
        <v>66</v>
      </c>
      <c r="G3" s="21" t="s">
        <v>67</v>
      </c>
      <c r="H3" s="21" t="s">
        <v>28</v>
      </c>
      <c r="I3" s="21" t="s">
        <v>68</v>
      </c>
      <c r="J3" s="123" t="s">
        <v>69</v>
      </c>
      <c r="K3" s="129" t="s">
        <v>4</v>
      </c>
      <c r="L3" s="40" t="s">
        <v>29</v>
      </c>
      <c r="M3" s="40" t="s">
        <v>4</v>
      </c>
      <c r="N3" s="40" t="s">
        <v>29</v>
      </c>
      <c r="O3" s="40" t="s">
        <v>4</v>
      </c>
      <c r="P3" s="40" t="s">
        <v>29</v>
      </c>
      <c r="Q3" s="40" t="s">
        <v>4</v>
      </c>
      <c r="R3" s="40" t="s">
        <v>29</v>
      </c>
      <c r="S3" s="40" t="s">
        <v>4</v>
      </c>
      <c r="T3" s="40" t="s">
        <v>29</v>
      </c>
      <c r="U3" s="40" t="s">
        <v>4</v>
      </c>
      <c r="V3" s="40" t="s">
        <v>29</v>
      </c>
      <c r="W3" s="40" t="s">
        <v>4</v>
      </c>
      <c r="X3" s="40" t="s">
        <v>29</v>
      </c>
      <c r="Y3" s="40" t="s">
        <v>4</v>
      </c>
      <c r="Z3" s="114" t="s">
        <v>29</v>
      </c>
      <c r="AA3" s="122" t="s">
        <v>48</v>
      </c>
      <c r="AB3" s="21" t="s">
        <v>49</v>
      </c>
      <c r="AC3" s="21" t="s">
        <v>70</v>
      </c>
      <c r="AD3" s="123" t="s">
        <v>44</v>
      </c>
      <c r="AE3" s="8"/>
      <c r="AF3" s="46" t="s">
        <v>45</v>
      </c>
      <c r="AG3" s="46" t="s">
        <v>46</v>
      </c>
      <c r="AH3" s="46" t="s">
        <v>47</v>
      </c>
      <c r="AI3" s="46" t="s">
        <v>26</v>
      </c>
      <c r="AJ3" s="46" t="s">
        <v>27</v>
      </c>
    </row>
    <row r="4" spans="1:40" ht="18.75" x14ac:dyDescent="0.25">
      <c r="A4" s="306" t="s">
        <v>51</v>
      </c>
      <c r="B4" s="307"/>
      <c r="C4" s="124" t="s">
        <v>50</v>
      </c>
      <c r="D4" s="58" t="s">
        <v>50</v>
      </c>
      <c r="E4" s="58" t="s">
        <v>50</v>
      </c>
      <c r="F4" s="58" t="s">
        <v>50</v>
      </c>
      <c r="G4" s="58" t="s">
        <v>50</v>
      </c>
      <c r="H4" s="58" t="s">
        <v>50</v>
      </c>
      <c r="I4" s="58" t="s">
        <v>50</v>
      </c>
      <c r="J4" s="125" t="s">
        <v>50</v>
      </c>
      <c r="K4" s="117">
        <v>4</v>
      </c>
      <c r="L4" s="26">
        <v>10</v>
      </c>
      <c r="M4" s="26">
        <v>3</v>
      </c>
      <c r="N4" s="26">
        <v>7</v>
      </c>
      <c r="O4" s="26">
        <v>3</v>
      </c>
      <c r="P4" s="26">
        <v>9</v>
      </c>
      <c r="Q4" s="26">
        <v>3</v>
      </c>
      <c r="R4" s="26">
        <v>9</v>
      </c>
      <c r="S4" s="26">
        <v>3</v>
      </c>
      <c r="T4" s="26">
        <v>7</v>
      </c>
      <c r="U4" s="26">
        <v>3</v>
      </c>
      <c r="V4" s="26">
        <v>7</v>
      </c>
      <c r="W4" s="26">
        <v>3</v>
      </c>
      <c r="X4" s="26">
        <v>9</v>
      </c>
      <c r="Y4" s="26">
        <v>3</v>
      </c>
      <c r="Z4" s="118">
        <v>7</v>
      </c>
      <c r="AA4" s="124">
        <f>(L4+N4+P4+R4+T4+V4+X4+Z4)</f>
        <v>65</v>
      </c>
      <c r="AB4" s="45">
        <f>VLOOKUP(AA4,$AI$4:$AJ$99,2,TRUE)</f>
        <v>107</v>
      </c>
      <c r="AC4" s="58" t="str">
        <f>VLOOKUP(AB4,$AG$4:$AH$8,2,TRUE)</f>
        <v xml:space="preserve">Merit </v>
      </c>
      <c r="AD4" s="125">
        <f>IF(AA4&gt;=14,1,0)</f>
        <v>1</v>
      </c>
      <c r="AE4" s="8"/>
      <c r="AF4" s="47">
        <v>0</v>
      </c>
      <c r="AG4" s="47">
        <v>0</v>
      </c>
      <c r="AH4" s="47" t="s">
        <v>25</v>
      </c>
      <c r="AI4" s="40">
        <v>1</v>
      </c>
      <c r="AJ4" s="221">
        <v>2</v>
      </c>
      <c r="AM4" s="217"/>
      <c r="AN4" s="217"/>
    </row>
    <row r="5" spans="1:40" ht="18.75" x14ac:dyDescent="0.25">
      <c r="A5" s="306" t="s">
        <v>52</v>
      </c>
      <c r="B5" s="307"/>
      <c r="C5" s="124" t="s">
        <v>50</v>
      </c>
      <c r="D5" s="58" t="s">
        <v>50</v>
      </c>
      <c r="E5" s="58" t="s">
        <v>50</v>
      </c>
      <c r="F5" s="58" t="s">
        <v>50</v>
      </c>
      <c r="G5" s="58" t="s">
        <v>50</v>
      </c>
      <c r="H5" s="58" t="s">
        <v>50</v>
      </c>
      <c r="I5" s="58" t="s">
        <v>50</v>
      </c>
      <c r="J5" s="125" t="s">
        <v>50</v>
      </c>
      <c r="K5" s="117">
        <v>2</v>
      </c>
      <c r="L5" s="26">
        <v>6</v>
      </c>
      <c r="M5" s="26">
        <v>3</v>
      </c>
      <c r="N5" s="26">
        <v>7</v>
      </c>
      <c r="O5" s="26">
        <v>3</v>
      </c>
      <c r="P5" s="26">
        <v>7</v>
      </c>
      <c r="Q5" s="26">
        <v>2</v>
      </c>
      <c r="R5" s="26">
        <v>6</v>
      </c>
      <c r="S5" s="26">
        <v>2</v>
      </c>
      <c r="T5" s="26">
        <v>6</v>
      </c>
      <c r="U5" s="26">
        <v>2</v>
      </c>
      <c r="V5" s="26">
        <v>6</v>
      </c>
      <c r="W5" s="26">
        <v>3</v>
      </c>
      <c r="X5" s="26">
        <v>8</v>
      </c>
      <c r="Y5" s="26">
        <v>3</v>
      </c>
      <c r="Z5" s="118">
        <v>8</v>
      </c>
      <c r="AA5" s="124">
        <f t="shared" ref="AA5:AA30" si="0">(L5+N5+P5+R5+T5+V5+X5+Z5)</f>
        <v>54</v>
      </c>
      <c r="AB5" s="45">
        <f t="shared" ref="AB5:AB30" si="1">VLOOKUP(AA5,$AI$4:$AJ$99,2,TRUE)</f>
        <v>88</v>
      </c>
      <c r="AC5" s="58" t="str">
        <f t="shared" ref="AC5:AC30" si="2">VLOOKUP(AB5,$AG$4:$AH$8,2,TRUE)</f>
        <v>PassL2</v>
      </c>
      <c r="AD5" s="125">
        <f t="shared" ref="AD5:AD30" si="3">IF(AA5&gt;=14,1,0)</f>
        <v>1</v>
      </c>
      <c r="AE5" s="8"/>
      <c r="AF5" s="47">
        <v>15</v>
      </c>
      <c r="AG5" s="47">
        <v>30</v>
      </c>
      <c r="AH5" s="47" t="s">
        <v>18</v>
      </c>
      <c r="AI5" s="40">
        <v>2</v>
      </c>
      <c r="AJ5" s="221">
        <v>4</v>
      </c>
      <c r="AM5" s="217"/>
      <c r="AN5" s="217"/>
    </row>
    <row r="6" spans="1:40" ht="18.75" x14ac:dyDescent="0.25">
      <c r="A6" s="306" t="s">
        <v>53</v>
      </c>
      <c r="B6" s="307"/>
      <c r="C6" s="124" t="s">
        <v>50</v>
      </c>
      <c r="D6" s="58" t="s">
        <v>50</v>
      </c>
      <c r="E6" s="58" t="s">
        <v>50</v>
      </c>
      <c r="F6" s="58" t="s">
        <v>50</v>
      </c>
      <c r="G6" s="58" t="s">
        <v>50</v>
      </c>
      <c r="H6" s="58" t="s">
        <v>50</v>
      </c>
      <c r="I6" s="58" t="s">
        <v>50</v>
      </c>
      <c r="J6" s="125" t="s">
        <v>50</v>
      </c>
      <c r="K6" s="117">
        <v>1</v>
      </c>
      <c r="L6" s="26">
        <v>3</v>
      </c>
      <c r="M6" s="26">
        <v>2</v>
      </c>
      <c r="N6" s="26">
        <v>4</v>
      </c>
      <c r="O6" s="26">
        <v>2</v>
      </c>
      <c r="P6" s="26">
        <v>4</v>
      </c>
      <c r="Q6" s="26">
        <v>2</v>
      </c>
      <c r="R6" s="26">
        <v>4</v>
      </c>
      <c r="S6" s="26">
        <v>2</v>
      </c>
      <c r="T6" s="26">
        <v>4</v>
      </c>
      <c r="U6" s="26">
        <v>2</v>
      </c>
      <c r="V6" s="26">
        <v>4</v>
      </c>
      <c r="W6" s="26">
        <v>1</v>
      </c>
      <c r="X6" s="26">
        <v>3</v>
      </c>
      <c r="Y6" s="26">
        <v>3</v>
      </c>
      <c r="Z6" s="118">
        <v>7</v>
      </c>
      <c r="AA6" s="124">
        <f t="shared" si="0"/>
        <v>33</v>
      </c>
      <c r="AB6" s="45">
        <f t="shared" si="1"/>
        <v>55</v>
      </c>
      <c r="AC6" s="58" t="str">
        <f t="shared" si="2"/>
        <v>Pass L1</v>
      </c>
      <c r="AD6" s="125">
        <f t="shared" si="3"/>
        <v>1</v>
      </c>
      <c r="AE6" s="8"/>
      <c r="AF6" s="47">
        <v>37</v>
      </c>
      <c r="AG6" s="47">
        <v>60</v>
      </c>
      <c r="AH6" s="47" t="s">
        <v>17</v>
      </c>
      <c r="AI6" s="40">
        <v>3</v>
      </c>
      <c r="AJ6" s="221">
        <v>6</v>
      </c>
      <c r="AM6" s="217"/>
      <c r="AN6" s="217"/>
    </row>
    <row r="7" spans="1:40" ht="18.75" x14ac:dyDescent="0.25">
      <c r="A7" s="306" t="s">
        <v>54</v>
      </c>
      <c r="B7" s="307"/>
      <c r="C7" s="124" t="s">
        <v>50</v>
      </c>
      <c r="D7" s="58" t="s">
        <v>50</v>
      </c>
      <c r="E7" s="58" t="s">
        <v>50</v>
      </c>
      <c r="F7" s="58" t="s">
        <v>50</v>
      </c>
      <c r="G7" s="58" t="s">
        <v>50</v>
      </c>
      <c r="H7" s="58" t="s">
        <v>50</v>
      </c>
      <c r="I7" s="58" t="s">
        <v>50</v>
      </c>
      <c r="J7" s="125" t="s">
        <v>50</v>
      </c>
      <c r="K7" s="117">
        <v>4</v>
      </c>
      <c r="L7" s="26">
        <v>10</v>
      </c>
      <c r="M7" s="26">
        <v>4</v>
      </c>
      <c r="N7" s="26">
        <v>10</v>
      </c>
      <c r="O7" s="26">
        <v>3</v>
      </c>
      <c r="P7" s="26">
        <v>10</v>
      </c>
      <c r="Q7" s="26">
        <v>4</v>
      </c>
      <c r="R7" s="26">
        <v>10</v>
      </c>
      <c r="S7" s="26">
        <v>4</v>
      </c>
      <c r="T7" s="26">
        <v>11</v>
      </c>
      <c r="U7" s="26">
        <v>3</v>
      </c>
      <c r="V7" s="26">
        <v>9</v>
      </c>
      <c r="W7" s="26">
        <v>4</v>
      </c>
      <c r="X7" s="26">
        <v>10</v>
      </c>
      <c r="Y7" s="26">
        <v>4</v>
      </c>
      <c r="Z7" s="118">
        <v>11</v>
      </c>
      <c r="AA7" s="124">
        <f t="shared" si="0"/>
        <v>81</v>
      </c>
      <c r="AB7" s="45">
        <f t="shared" si="1"/>
        <v>130</v>
      </c>
      <c r="AC7" s="58" t="str">
        <f t="shared" si="2"/>
        <v xml:space="preserve">Distinction </v>
      </c>
      <c r="AD7" s="125">
        <f t="shared" si="3"/>
        <v>1</v>
      </c>
      <c r="AE7" s="8"/>
      <c r="AF7" s="47">
        <v>55</v>
      </c>
      <c r="AG7" s="47">
        <v>90</v>
      </c>
      <c r="AH7" s="47" t="s">
        <v>19</v>
      </c>
      <c r="AI7" s="40">
        <v>4</v>
      </c>
      <c r="AJ7" s="221">
        <v>8</v>
      </c>
      <c r="AM7" s="217"/>
      <c r="AN7" s="217"/>
    </row>
    <row r="8" spans="1:40" ht="18.75" x14ac:dyDescent="0.25">
      <c r="A8" s="306">
        <v>0</v>
      </c>
      <c r="B8" s="307"/>
      <c r="C8" s="124"/>
      <c r="D8" s="58"/>
      <c r="E8" s="58"/>
      <c r="F8" s="58"/>
      <c r="G8" s="58"/>
      <c r="H8" s="58"/>
      <c r="I8" s="58"/>
      <c r="J8" s="125"/>
      <c r="K8" s="117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118"/>
      <c r="AA8" s="124">
        <f t="shared" si="0"/>
        <v>0</v>
      </c>
      <c r="AB8" s="45" t="e">
        <f t="shared" si="1"/>
        <v>#N/A</v>
      </c>
      <c r="AC8" s="58" t="e">
        <f t="shared" si="2"/>
        <v>#N/A</v>
      </c>
      <c r="AD8" s="125">
        <f t="shared" si="3"/>
        <v>0</v>
      </c>
      <c r="AE8" s="8"/>
      <c r="AF8" s="47">
        <v>73</v>
      </c>
      <c r="AG8" s="47">
        <v>120</v>
      </c>
      <c r="AH8" s="48" t="s">
        <v>20</v>
      </c>
      <c r="AI8" s="40">
        <v>5</v>
      </c>
      <c r="AJ8" s="221">
        <v>10</v>
      </c>
      <c r="AM8" s="217"/>
      <c r="AN8" s="217"/>
    </row>
    <row r="9" spans="1:40" ht="18.75" x14ac:dyDescent="0.25">
      <c r="A9" s="306">
        <v>0</v>
      </c>
      <c r="B9" s="307"/>
      <c r="C9" s="124"/>
      <c r="D9" s="58"/>
      <c r="E9" s="58"/>
      <c r="F9" s="58"/>
      <c r="G9" s="58"/>
      <c r="H9" s="58"/>
      <c r="I9" s="58"/>
      <c r="J9" s="125"/>
      <c r="K9" s="117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118"/>
      <c r="AA9" s="124">
        <f t="shared" si="0"/>
        <v>0</v>
      </c>
      <c r="AB9" s="45" t="e">
        <f t="shared" si="1"/>
        <v>#N/A</v>
      </c>
      <c r="AC9" s="58" t="e">
        <f t="shared" si="2"/>
        <v>#N/A</v>
      </c>
      <c r="AD9" s="125">
        <f t="shared" si="3"/>
        <v>0</v>
      </c>
      <c r="AE9" s="8"/>
      <c r="AF9" s="19"/>
      <c r="AG9" s="19"/>
      <c r="AH9" s="19"/>
      <c r="AI9" s="40">
        <v>6</v>
      </c>
      <c r="AJ9" s="221">
        <v>12</v>
      </c>
      <c r="AM9" s="217"/>
      <c r="AN9" s="217"/>
    </row>
    <row r="10" spans="1:40" ht="18.75" x14ac:dyDescent="0.25">
      <c r="A10" s="306">
        <v>0</v>
      </c>
      <c r="B10" s="307"/>
      <c r="C10" s="124"/>
      <c r="D10" s="58"/>
      <c r="E10" s="58"/>
      <c r="F10" s="58"/>
      <c r="G10" s="58"/>
      <c r="H10" s="58"/>
      <c r="I10" s="58"/>
      <c r="J10" s="125"/>
      <c r="K10" s="117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118"/>
      <c r="AA10" s="124">
        <f t="shared" si="0"/>
        <v>0</v>
      </c>
      <c r="AB10" s="45" t="e">
        <f t="shared" si="1"/>
        <v>#N/A</v>
      </c>
      <c r="AC10" s="58" t="e">
        <f t="shared" si="2"/>
        <v>#N/A</v>
      </c>
      <c r="AD10" s="125">
        <f t="shared" si="3"/>
        <v>0</v>
      </c>
      <c r="AE10" s="8"/>
      <c r="AF10" s="19"/>
      <c r="AG10" s="19"/>
      <c r="AH10" s="19"/>
      <c r="AI10" s="40">
        <v>7</v>
      </c>
      <c r="AJ10" s="221">
        <v>14</v>
      </c>
      <c r="AM10" s="217"/>
      <c r="AN10" s="217"/>
    </row>
    <row r="11" spans="1:40" ht="18.75" x14ac:dyDescent="0.25">
      <c r="A11" s="306">
        <v>0</v>
      </c>
      <c r="B11" s="307"/>
      <c r="C11" s="124"/>
      <c r="D11" s="58"/>
      <c r="E11" s="58"/>
      <c r="F11" s="58"/>
      <c r="G11" s="58"/>
      <c r="H11" s="58"/>
      <c r="I11" s="58"/>
      <c r="J11" s="125"/>
      <c r="K11" s="117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118"/>
      <c r="AA11" s="124">
        <f t="shared" si="0"/>
        <v>0</v>
      </c>
      <c r="AB11" s="45" t="e">
        <f t="shared" si="1"/>
        <v>#N/A</v>
      </c>
      <c r="AC11" s="58" t="e">
        <f t="shared" si="2"/>
        <v>#N/A</v>
      </c>
      <c r="AD11" s="125">
        <f t="shared" si="3"/>
        <v>0</v>
      </c>
      <c r="AE11" s="8"/>
      <c r="AF11" s="19"/>
      <c r="AG11" s="19"/>
      <c r="AH11" s="19"/>
      <c r="AI11" s="40">
        <v>8</v>
      </c>
      <c r="AJ11" s="221">
        <v>16</v>
      </c>
      <c r="AM11" s="217"/>
      <c r="AN11" s="217"/>
    </row>
    <row r="12" spans="1:40" ht="18.75" x14ac:dyDescent="0.25">
      <c r="A12" s="306">
        <v>0</v>
      </c>
      <c r="B12" s="307"/>
      <c r="C12" s="124"/>
      <c r="D12" s="58"/>
      <c r="E12" s="58"/>
      <c r="F12" s="58"/>
      <c r="G12" s="58"/>
      <c r="H12" s="58"/>
      <c r="I12" s="58"/>
      <c r="J12" s="125"/>
      <c r="K12" s="117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118"/>
      <c r="AA12" s="124">
        <f t="shared" si="0"/>
        <v>0</v>
      </c>
      <c r="AB12" s="45" t="e">
        <f t="shared" si="1"/>
        <v>#N/A</v>
      </c>
      <c r="AC12" s="58" t="e">
        <f t="shared" si="2"/>
        <v>#N/A</v>
      </c>
      <c r="AD12" s="125">
        <f t="shared" si="3"/>
        <v>0</v>
      </c>
      <c r="AE12" s="8"/>
      <c r="AF12" s="19"/>
      <c r="AG12" s="19"/>
      <c r="AH12" s="19"/>
      <c r="AI12" s="40">
        <v>9</v>
      </c>
      <c r="AJ12" s="221">
        <v>18</v>
      </c>
      <c r="AM12" s="217"/>
      <c r="AN12" s="217"/>
    </row>
    <row r="13" spans="1:40" ht="18.75" x14ac:dyDescent="0.25">
      <c r="A13" s="306">
        <v>0</v>
      </c>
      <c r="B13" s="307"/>
      <c r="C13" s="124"/>
      <c r="D13" s="58"/>
      <c r="E13" s="58"/>
      <c r="F13" s="58"/>
      <c r="G13" s="58"/>
      <c r="H13" s="58"/>
      <c r="I13" s="58"/>
      <c r="J13" s="125"/>
      <c r="K13" s="117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118"/>
      <c r="AA13" s="124">
        <f t="shared" si="0"/>
        <v>0</v>
      </c>
      <c r="AB13" s="45" t="e">
        <f t="shared" si="1"/>
        <v>#N/A</v>
      </c>
      <c r="AC13" s="58" t="e">
        <f t="shared" si="2"/>
        <v>#N/A</v>
      </c>
      <c r="AD13" s="125">
        <f t="shared" si="3"/>
        <v>0</v>
      </c>
      <c r="AE13" s="8"/>
      <c r="AF13" s="19"/>
      <c r="AG13" s="19"/>
      <c r="AH13" s="19"/>
      <c r="AI13" s="40">
        <v>10</v>
      </c>
      <c r="AJ13" s="221">
        <v>20</v>
      </c>
      <c r="AM13" s="217"/>
      <c r="AN13" s="217"/>
    </row>
    <row r="14" spans="1:40" ht="18.75" x14ac:dyDescent="0.25">
      <c r="A14" s="306">
        <v>0</v>
      </c>
      <c r="B14" s="307"/>
      <c r="C14" s="124"/>
      <c r="D14" s="58"/>
      <c r="E14" s="58"/>
      <c r="F14" s="58"/>
      <c r="G14" s="58"/>
      <c r="H14" s="58"/>
      <c r="I14" s="58"/>
      <c r="J14" s="125"/>
      <c r="K14" s="117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118"/>
      <c r="AA14" s="124">
        <f t="shared" si="0"/>
        <v>0</v>
      </c>
      <c r="AB14" s="45" t="e">
        <f t="shared" si="1"/>
        <v>#N/A</v>
      </c>
      <c r="AC14" s="58" t="e">
        <f t="shared" si="2"/>
        <v>#N/A</v>
      </c>
      <c r="AD14" s="125">
        <f t="shared" si="3"/>
        <v>0</v>
      </c>
      <c r="AE14" s="8"/>
      <c r="AF14" s="19"/>
      <c r="AG14" s="19"/>
      <c r="AH14" s="19"/>
      <c r="AI14" s="40">
        <v>11</v>
      </c>
      <c r="AJ14" s="221">
        <v>22</v>
      </c>
      <c r="AM14" s="217"/>
      <c r="AN14" s="217"/>
    </row>
    <row r="15" spans="1:40" ht="18.75" x14ac:dyDescent="0.25">
      <c r="A15" s="306">
        <v>0</v>
      </c>
      <c r="B15" s="307"/>
      <c r="C15" s="124"/>
      <c r="D15" s="58"/>
      <c r="E15" s="58"/>
      <c r="F15" s="58"/>
      <c r="G15" s="58"/>
      <c r="H15" s="58"/>
      <c r="I15" s="58"/>
      <c r="J15" s="125"/>
      <c r="K15" s="117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118"/>
      <c r="AA15" s="124">
        <f t="shared" si="0"/>
        <v>0</v>
      </c>
      <c r="AB15" s="45" t="e">
        <f t="shared" si="1"/>
        <v>#N/A</v>
      </c>
      <c r="AC15" s="58" t="e">
        <f t="shared" si="2"/>
        <v>#N/A</v>
      </c>
      <c r="AD15" s="125">
        <f t="shared" si="3"/>
        <v>0</v>
      </c>
      <c r="AE15" s="8"/>
      <c r="AF15" s="19"/>
      <c r="AG15" s="19"/>
      <c r="AH15" s="19"/>
      <c r="AI15" s="40">
        <v>12</v>
      </c>
      <c r="AJ15" s="221">
        <v>24</v>
      </c>
      <c r="AM15" s="217"/>
      <c r="AN15" s="217"/>
    </row>
    <row r="16" spans="1:40" ht="18.75" x14ac:dyDescent="0.25">
      <c r="A16" s="306">
        <v>0</v>
      </c>
      <c r="B16" s="307"/>
      <c r="C16" s="124"/>
      <c r="D16" s="58"/>
      <c r="E16" s="58"/>
      <c r="F16" s="58"/>
      <c r="G16" s="58"/>
      <c r="H16" s="58"/>
      <c r="I16" s="58"/>
      <c r="J16" s="125"/>
      <c r="K16" s="117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118"/>
      <c r="AA16" s="124">
        <f t="shared" si="0"/>
        <v>0</v>
      </c>
      <c r="AB16" s="45" t="e">
        <f t="shared" si="1"/>
        <v>#N/A</v>
      </c>
      <c r="AC16" s="58" t="e">
        <f t="shared" si="2"/>
        <v>#N/A</v>
      </c>
      <c r="AD16" s="125">
        <f t="shared" si="3"/>
        <v>0</v>
      </c>
      <c r="AE16" s="8"/>
      <c r="AF16" s="19"/>
      <c r="AG16" s="19"/>
      <c r="AH16" s="19"/>
      <c r="AI16" s="40">
        <v>13</v>
      </c>
      <c r="AJ16" s="221">
        <v>26</v>
      </c>
      <c r="AM16" s="217"/>
      <c r="AN16" s="217"/>
    </row>
    <row r="17" spans="1:40" ht="18.75" x14ac:dyDescent="0.25">
      <c r="A17" s="306">
        <v>0</v>
      </c>
      <c r="B17" s="307"/>
      <c r="C17" s="124"/>
      <c r="D17" s="58"/>
      <c r="E17" s="58"/>
      <c r="F17" s="58"/>
      <c r="G17" s="58"/>
      <c r="H17" s="58"/>
      <c r="I17" s="58"/>
      <c r="J17" s="125"/>
      <c r="K17" s="117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118"/>
      <c r="AA17" s="124">
        <f t="shared" si="0"/>
        <v>0</v>
      </c>
      <c r="AB17" s="45" t="e">
        <f t="shared" si="1"/>
        <v>#N/A</v>
      </c>
      <c r="AC17" s="58" t="e">
        <f t="shared" si="2"/>
        <v>#N/A</v>
      </c>
      <c r="AD17" s="125">
        <f t="shared" si="3"/>
        <v>0</v>
      </c>
      <c r="AE17" s="8"/>
      <c r="AF17" s="19"/>
      <c r="AG17" s="19"/>
      <c r="AH17" s="19"/>
      <c r="AI17" s="40">
        <v>14</v>
      </c>
      <c r="AJ17" s="221">
        <v>28</v>
      </c>
      <c r="AM17" s="217"/>
      <c r="AN17" s="217"/>
    </row>
    <row r="18" spans="1:40" ht="18.75" x14ac:dyDescent="0.25">
      <c r="A18" s="306">
        <v>0</v>
      </c>
      <c r="B18" s="307"/>
      <c r="C18" s="124"/>
      <c r="D18" s="58"/>
      <c r="E18" s="58"/>
      <c r="F18" s="58"/>
      <c r="G18" s="58"/>
      <c r="H18" s="58"/>
      <c r="I18" s="58"/>
      <c r="J18" s="125"/>
      <c r="K18" s="117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118"/>
      <c r="AA18" s="124">
        <f t="shared" si="0"/>
        <v>0</v>
      </c>
      <c r="AB18" s="45" t="e">
        <f t="shared" si="1"/>
        <v>#N/A</v>
      </c>
      <c r="AC18" s="58" t="e">
        <f t="shared" si="2"/>
        <v>#N/A</v>
      </c>
      <c r="AD18" s="125">
        <f t="shared" si="3"/>
        <v>0</v>
      </c>
      <c r="AE18" s="8"/>
      <c r="AF18" s="19"/>
      <c r="AG18" s="19"/>
      <c r="AH18" s="19"/>
      <c r="AI18" s="40">
        <v>15</v>
      </c>
      <c r="AJ18" s="221">
        <v>30</v>
      </c>
      <c r="AM18" s="217"/>
      <c r="AN18" s="217"/>
    </row>
    <row r="19" spans="1:40" ht="18.75" x14ac:dyDescent="0.25">
      <c r="A19" s="306">
        <f>'Student Summary'!A20:B20</f>
        <v>0</v>
      </c>
      <c r="B19" s="307"/>
      <c r="C19" s="124"/>
      <c r="D19" s="58"/>
      <c r="E19" s="58"/>
      <c r="F19" s="58"/>
      <c r="G19" s="58"/>
      <c r="H19" s="58"/>
      <c r="I19" s="58"/>
      <c r="J19" s="125"/>
      <c r="K19" s="117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118"/>
      <c r="AA19" s="124">
        <f t="shared" si="0"/>
        <v>0</v>
      </c>
      <c r="AB19" s="45" t="e">
        <f t="shared" si="1"/>
        <v>#N/A</v>
      </c>
      <c r="AC19" s="58" t="e">
        <f t="shared" si="2"/>
        <v>#N/A</v>
      </c>
      <c r="AD19" s="125">
        <f t="shared" si="3"/>
        <v>0</v>
      </c>
      <c r="AE19" s="8"/>
      <c r="AF19" s="19"/>
      <c r="AG19" s="19"/>
      <c r="AH19" s="19"/>
      <c r="AI19" s="40">
        <v>16</v>
      </c>
      <c r="AJ19" s="221">
        <v>31</v>
      </c>
      <c r="AM19" s="217"/>
      <c r="AN19" s="217"/>
    </row>
    <row r="20" spans="1:40" ht="18.75" x14ac:dyDescent="0.25">
      <c r="A20" s="306">
        <f>'Student Summary'!A21:B21</f>
        <v>0</v>
      </c>
      <c r="B20" s="307"/>
      <c r="C20" s="124"/>
      <c r="D20" s="58"/>
      <c r="E20" s="58"/>
      <c r="F20" s="58"/>
      <c r="G20" s="58"/>
      <c r="H20" s="58"/>
      <c r="I20" s="58"/>
      <c r="J20" s="125"/>
      <c r="K20" s="117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118"/>
      <c r="AA20" s="124">
        <f t="shared" si="0"/>
        <v>0</v>
      </c>
      <c r="AB20" s="45" t="e">
        <f t="shared" si="1"/>
        <v>#N/A</v>
      </c>
      <c r="AC20" s="58" t="e">
        <f t="shared" si="2"/>
        <v>#N/A</v>
      </c>
      <c r="AD20" s="125">
        <f t="shared" si="3"/>
        <v>0</v>
      </c>
      <c r="AE20" s="8"/>
      <c r="AF20" s="19"/>
      <c r="AG20" s="19"/>
      <c r="AH20" s="19"/>
      <c r="AI20" s="40">
        <v>17</v>
      </c>
      <c r="AJ20" s="221">
        <v>33</v>
      </c>
      <c r="AM20" s="217"/>
      <c r="AN20" s="217"/>
    </row>
    <row r="21" spans="1:40" ht="18.75" x14ac:dyDescent="0.25">
      <c r="A21" s="306">
        <f>'Student Summary'!A22:B22</f>
        <v>0</v>
      </c>
      <c r="B21" s="307"/>
      <c r="C21" s="124"/>
      <c r="D21" s="58"/>
      <c r="E21" s="58"/>
      <c r="F21" s="58"/>
      <c r="G21" s="58"/>
      <c r="H21" s="58"/>
      <c r="I21" s="58"/>
      <c r="J21" s="125"/>
      <c r="K21" s="117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118"/>
      <c r="AA21" s="124">
        <f t="shared" si="0"/>
        <v>0</v>
      </c>
      <c r="AB21" s="45" t="e">
        <f t="shared" si="1"/>
        <v>#N/A</v>
      </c>
      <c r="AC21" s="58" t="e">
        <f t="shared" si="2"/>
        <v>#N/A</v>
      </c>
      <c r="AD21" s="125">
        <f t="shared" si="3"/>
        <v>0</v>
      </c>
      <c r="AE21" s="8"/>
      <c r="AF21" s="19"/>
      <c r="AG21" s="19"/>
      <c r="AH21" s="19"/>
      <c r="AI21" s="40">
        <v>18</v>
      </c>
      <c r="AJ21" s="221">
        <v>34</v>
      </c>
      <c r="AM21" s="217"/>
      <c r="AN21" s="217"/>
    </row>
    <row r="22" spans="1:40" ht="18.75" x14ac:dyDescent="0.25">
      <c r="A22" s="306">
        <f>'Student Summary'!A23:B23</f>
        <v>0</v>
      </c>
      <c r="B22" s="307"/>
      <c r="C22" s="124"/>
      <c r="D22" s="58"/>
      <c r="E22" s="58"/>
      <c r="F22" s="58"/>
      <c r="G22" s="58"/>
      <c r="H22" s="58"/>
      <c r="I22" s="58"/>
      <c r="J22" s="125"/>
      <c r="K22" s="117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118"/>
      <c r="AA22" s="124">
        <f t="shared" si="0"/>
        <v>0</v>
      </c>
      <c r="AB22" s="45" t="e">
        <f t="shared" si="1"/>
        <v>#N/A</v>
      </c>
      <c r="AC22" s="58" t="e">
        <f t="shared" si="2"/>
        <v>#N/A</v>
      </c>
      <c r="AD22" s="125">
        <f t="shared" si="3"/>
        <v>0</v>
      </c>
      <c r="AE22" s="8"/>
      <c r="AF22" s="19"/>
      <c r="AG22" s="19"/>
      <c r="AH22" s="19"/>
      <c r="AI22" s="40">
        <v>19</v>
      </c>
      <c r="AJ22" s="221">
        <v>35</v>
      </c>
      <c r="AM22" s="217"/>
      <c r="AN22" s="217"/>
    </row>
    <row r="23" spans="1:40" ht="18.75" x14ac:dyDescent="0.25">
      <c r="A23" s="306">
        <f>'Student Summary'!A24:B24</f>
        <v>0</v>
      </c>
      <c r="B23" s="307"/>
      <c r="C23" s="124"/>
      <c r="D23" s="58"/>
      <c r="E23" s="58"/>
      <c r="F23" s="58"/>
      <c r="G23" s="58"/>
      <c r="H23" s="58"/>
      <c r="I23" s="58"/>
      <c r="J23" s="125"/>
      <c r="K23" s="117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118"/>
      <c r="AA23" s="124">
        <f t="shared" si="0"/>
        <v>0</v>
      </c>
      <c r="AB23" s="45" t="e">
        <f t="shared" si="1"/>
        <v>#N/A</v>
      </c>
      <c r="AC23" s="58" t="e">
        <f t="shared" si="2"/>
        <v>#N/A</v>
      </c>
      <c r="AD23" s="125">
        <f t="shared" si="3"/>
        <v>0</v>
      </c>
      <c r="AE23" s="8"/>
      <c r="AF23" s="19"/>
      <c r="AG23" s="19"/>
      <c r="AH23" s="19"/>
      <c r="AI23" s="40">
        <v>20</v>
      </c>
      <c r="AJ23" s="221">
        <v>37</v>
      </c>
      <c r="AM23" s="217"/>
      <c r="AN23" s="217"/>
    </row>
    <row r="24" spans="1:40" ht="18.75" x14ac:dyDescent="0.25">
      <c r="A24" s="306">
        <f>'Student Summary'!A25:B25</f>
        <v>0</v>
      </c>
      <c r="B24" s="307"/>
      <c r="C24" s="124"/>
      <c r="D24" s="58"/>
      <c r="E24" s="58"/>
      <c r="F24" s="58"/>
      <c r="G24" s="58"/>
      <c r="H24" s="58"/>
      <c r="I24" s="58"/>
      <c r="J24" s="125"/>
      <c r="K24" s="117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118"/>
      <c r="AA24" s="124">
        <f t="shared" si="0"/>
        <v>0</v>
      </c>
      <c r="AB24" s="45" t="e">
        <f t="shared" si="1"/>
        <v>#N/A</v>
      </c>
      <c r="AC24" s="58" t="e">
        <f t="shared" si="2"/>
        <v>#N/A</v>
      </c>
      <c r="AD24" s="125">
        <f t="shared" si="3"/>
        <v>0</v>
      </c>
      <c r="AE24" s="8"/>
      <c r="AF24" s="19"/>
      <c r="AG24" s="19"/>
      <c r="AH24" s="19"/>
      <c r="AI24" s="40">
        <v>21</v>
      </c>
      <c r="AJ24" s="221">
        <v>38</v>
      </c>
      <c r="AM24" s="217"/>
      <c r="AN24" s="217"/>
    </row>
    <row r="25" spans="1:40" ht="18.75" x14ac:dyDescent="0.25">
      <c r="A25" s="306">
        <f>'Student Summary'!A26:B26</f>
        <v>0</v>
      </c>
      <c r="B25" s="307"/>
      <c r="C25" s="124"/>
      <c r="D25" s="58"/>
      <c r="E25" s="58"/>
      <c r="F25" s="58"/>
      <c r="G25" s="58"/>
      <c r="H25" s="58"/>
      <c r="I25" s="58"/>
      <c r="J25" s="125"/>
      <c r="K25" s="117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118"/>
      <c r="AA25" s="124">
        <f t="shared" si="0"/>
        <v>0</v>
      </c>
      <c r="AB25" s="45" t="e">
        <f t="shared" si="1"/>
        <v>#N/A</v>
      </c>
      <c r="AC25" s="58" t="e">
        <f t="shared" si="2"/>
        <v>#N/A</v>
      </c>
      <c r="AD25" s="125">
        <f t="shared" si="3"/>
        <v>0</v>
      </c>
      <c r="AE25" s="8"/>
      <c r="AF25" s="19"/>
      <c r="AG25" s="19"/>
      <c r="AH25" s="19"/>
      <c r="AI25" s="40">
        <v>22</v>
      </c>
      <c r="AJ25" s="221">
        <v>40</v>
      </c>
      <c r="AM25" s="217"/>
      <c r="AN25" s="217"/>
    </row>
    <row r="26" spans="1:40" ht="18.75" x14ac:dyDescent="0.25">
      <c r="A26" s="306">
        <f>'Student Summary'!A27:B27</f>
        <v>0</v>
      </c>
      <c r="B26" s="307"/>
      <c r="C26" s="124"/>
      <c r="D26" s="58"/>
      <c r="E26" s="58"/>
      <c r="F26" s="58"/>
      <c r="G26" s="58"/>
      <c r="H26" s="58"/>
      <c r="I26" s="58"/>
      <c r="J26" s="125"/>
      <c r="K26" s="117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118"/>
      <c r="AA26" s="124">
        <f t="shared" si="0"/>
        <v>0</v>
      </c>
      <c r="AB26" s="45" t="e">
        <f t="shared" si="1"/>
        <v>#N/A</v>
      </c>
      <c r="AC26" s="58" t="e">
        <f t="shared" si="2"/>
        <v>#N/A</v>
      </c>
      <c r="AD26" s="125">
        <f t="shared" si="3"/>
        <v>0</v>
      </c>
      <c r="AE26" s="8"/>
      <c r="AF26" s="19"/>
      <c r="AG26" s="19"/>
      <c r="AH26" s="19"/>
      <c r="AI26" s="40">
        <v>23</v>
      </c>
      <c r="AJ26" s="221">
        <v>41</v>
      </c>
      <c r="AM26" s="217"/>
      <c r="AN26" s="217"/>
    </row>
    <row r="27" spans="1:40" ht="18.75" x14ac:dyDescent="0.25">
      <c r="A27" s="306">
        <f>'Student Summary'!A28:B28</f>
        <v>0</v>
      </c>
      <c r="B27" s="307"/>
      <c r="C27" s="124"/>
      <c r="D27" s="58"/>
      <c r="E27" s="58"/>
      <c r="F27" s="58"/>
      <c r="G27" s="58"/>
      <c r="H27" s="58"/>
      <c r="I27" s="58"/>
      <c r="J27" s="125"/>
      <c r="K27" s="117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118"/>
      <c r="AA27" s="124">
        <f t="shared" si="0"/>
        <v>0</v>
      </c>
      <c r="AB27" s="45" t="e">
        <f t="shared" si="1"/>
        <v>#N/A</v>
      </c>
      <c r="AC27" s="58" t="e">
        <f t="shared" si="2"/>
        <v>#N/A</v>
      </c>
      <c r="AD27" s="125">
        <f t="shared" si="3"/>
        <v>0</v>
      </c>
      <c r="AE27" s="8"/>
      <c r="AF27" s="19"/>
      <c r="AG27" s="19"/>
      <c r="AH27" s="19"/>
      <c r="AI27" s="40">
        <v>24</v>
      </c>
      <c r="AJ27" s="221">
        <v>42</v>
      </c>
      <c r="AM27" s="217"/>
      <c r="AN27" s="217"/>
    </row>
    <row r="28" spans="1:40" ht="18.75" x14ac:dyDescent="0.25">
      <c r="A28" s="306">
        <f>'Student Summary'!A29:B29</f>
        <v>0</v>
      </c>
      <c r="B28" s="307"/>
      <c r="C28" s="124"/>
      <c r="D28" s="58"/>
      <c r="E28" s="58"/>
      <c r="F28" s="58"/>
      <c r="G28" s="58"/>
      <c r="H28" s="58"/>
      <c r="I28" s="58"/>
      <c r="J28" s="125"/>
      <c r="K28" s="117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118"/>
      <c r="AA28" s="124">
        <f t="shared" si="0"/>
        <v>0</v>
      </c>
      <c r="AB28" s="45" t="e">
        <f t="shared" si="1"/>
        <v>#N/A</v>
      </c>
      <c r="AC28" s="58" t="e">
        <f t="shared" si="2"/>
        <v>#N/A</v>
      </c>
      <c r="AD28" s="125">
        <f t="shared" si="3"/>
        <v>0</v>
      </c>
      <c r="AE28" s="8"/>
      <c r="AF28" s="19"/>
      <c r="AG28" s="19"/>
      <c r="AH28" s="19"/>
      <c r="AI28" s="40">
        <v>25</v>
      </c>
      <c r="AJ28" s="221">
        <v>44</v>
      </c>
      <c r="AM28" s="217"/>
      <c r="AN28" s="217"/>
    </row>
    <row r="29" spans="1:40" ht="18.75" x14ac:dyDescent="0.25">
      <c r="A29" s="306">
        <f>'Student Summary'!A30:B30</f>
        <v>0</v>
      </c>
      <c r="B29" s="307"/>
      <c r="C29" s="124"/>
      <c r="D29" s="58"/>
      <c r="E29" s="58"/>
      <c r="F29" s="58"/>
      <c r="G29" s="58"/>
      <c r="H29" s="58"/>
      <c r="I29" s="58"/>
      <c r="J29" s="125"/>
      <c r="K29" s="117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118"/>
      <c r="AA29" s="124">
        <f t="shared" si="0"/>
        <v>0</v>
      </c>
      <c r="AB29" s="45" t="e">
        <f t="shared" si="1"/>
        <v>#N/A</v>
      </c>
      <c r="AC29" s="58" t="e">
        <f t="shared" si="2"/>
        <v>#N/A</v>
      </c>
      <c r="AD29" s="125">
        <f t="shared" si="3"/>
        <v>0</v>
      </c>
      <c r="AE29" s="8"/>
      <c r="AF29" s="19"/>
      <c r="AG29" s="19"/>
      <c r="AH29" s="19"/>
      <c r="AI29" s="40">
        <v>26</v>
      </c>
      <c r="AJ29" s="221">
        <v>45</v>
      </c>
      <c r="AM29" s="217"/>
      <c r="AN29" s="217"/>
    </row>
    <row r="30" spans="1:40" ht="19.5" thickBot="1" x14ac:dyDescent="0.3">
      <c r="A30" s="330">
        <f>'Student Summary'!A31:B31</f>
        <v>0</v>
      </c>
      <c r="B30" s="331"/>
      <c r="C30" s="126"/>
      <c r="D30" s="127"/>
      <c r="E30" s="127"/>
      <c r="F30" s="127"/>
      <c r="G30" s="127"/>
      <c r="H30" s="127"/>
      <c r="I30" s="127"/>
      <c r="J30" s="128"/>
      <c r="K30" s="119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1"/>
      <c r="AA30" s="126">
        <f t="shared" si="0"/>
        <v>0</v>
      </c>
      <c r="AB30" s="130" t="e">
        <f t="shared" si="1"/>
        <v>#N/A</v>
      </c>
      <c r="AC30" s="127" t="e">
        <f t="shared" si="2"/>
        <v>#N/A</v>
      </c>
      <c r="AD30" s="128">
        <f t="shared" si="3"/>
        <v>0</v>
      </c>
      <c r="AE30" s="8"/>
      <c r="AF30" s="19"/>
      <c r="AG30" s="19"/>
      <c r="AH30" s="19"/>
      <c r="AI30" s="40">
        <v>27</v>
      </c>
      <c r="AJ30" s="221">
        <v>46</v>
      </c>
      <c r="AM30" s="217"/>
      <c r="AN30" s="217"/>
    </row>
    <row r="31" spans="1:40" ht="18.75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19"/>
      <c r="AG31" s="19"/>
      <c r="AH31" s="19"/>
      <c r="AI31" s="40">
        <v>28</v>
      </c>
      <c r="AJ31" s="221">
        <v>48</v>
      </c>
      <c r="AM31" s="217"/>
      <c r="AN31" s="217"/>
    </row>
    <row r="32" spans="1:40" ht="18.75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19"/>
      <c r="AG32" s="19"/>
      <c r="AH32" s="19"/>
      <c r="AI32" s="40">
        <v>29</v>
      </c>
      <c r="AJ32" s="221">
        <v>49</v>
      </c>
      <c r="AM32" s="217"/>
      <c r="AN32" s="217"/>
    </row>
    <row r="33" spans="1:40" ht="18.75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19"/>
      <c r="AG33" s="19"/>
      <c r="AH33" s="19"/>
      <c r="AI33" s="40">
        <v>30</v>
      </c>
      <c r="AJ33" s="221">
        <v>50</v>
      </c>
      <c r="AM33" s="217"/>
      <c r="AN33" s="217"/>
    </row>
    <row r="34" spans="1:40" ht="18.75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19"/>
      <c r="AG34" s="19"/>
      <c r="AH34" s="19"/>
      <c r="AI34" s="40">
        <v>31</v>
      </c>
      <c r="AJ34" s="221">
        <v>52</v>
      </c>
      <c r="AM34" s="217"/>
      <c r="AN34" s="217"/>
    </row>
    <row r="35" spans="1:40" ht="18.75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19"/>
      <c r="AG35" s="19"/>
      <c r="AH35" s="19"/>
      <c r="AI35" s="40">
        <v>32</v>
      </c>
      <c r="AJ35" s="221">
        <v>53</v>
      </c>
      <c r="AM35" s="217"/>
      <c r="AN35" s="217"/>
    </row>
    <row r="36" spans="1:40" ht="18.75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19"/>
      <c r="AG36" s="19"/>
      <c r="AH36" s="19"/>
      <c r="AI36" s="40">
        <v>33</v>
      </c>
      <c r="AJ36" s="221">
        <v>55</v>
      </c>
      <c r="AM36" s="217"/>
      <c r="AN36" s="217"/>
    </row>
    <row r="37" spans="1:40" ht="18.7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19"/>
      <c r="AG37" s="19"/>
      <c r="AH37" s="19"/>
      <c r="AI37" s="40">
        <v>34</v>
      </c>
      <c r="AJ37" s="221">
        <v>56</v>
      </c>
      <c r="AM37" s="217"/>
      <c r="AN37" s="217"/>
    </row>
    <row r="38" spans="1:40" ht="18.75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19"/>
      <c r="AG38" s="19"/>
      <c r="AH38" s="19"/>
      <c r="AI38" s="40">
        <v>35</v>
      </c>
      <c r="AJ38" s="221">
        <v>57</v>
      </c>
      <c r="AM38" s="217"/>
      <c r="AN38" s="217"/>
    </row>
    <row r="39" spans="1:40" ht="18.75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43"/>
      <c r="AC39" s="8"/>
      <c r="AD39" s="8"/>
      <c r="AE39" s="8"/>
      <c r="AF39" s="19"/>
      <c r="AG39" s="19"/>
      <c r="AH39" s="19"/>
      <c r="AI39" s="40">
        <v>36</v>
      </c>
      <c r="AJ39" s="221">
        <v>59</v>
      </c>
      <c r="AM39" s="217"/>
      <c r="AN39" s="217"/>
    </row>
    <row r="40" spans="1:40" ht="18.75" x14ac:dyDescent="0.25">
      <c r="AB40" s="43"/>
      <c r="AI40" s="40">
        <v>37</v>
      </c>
      <c r="AJ40" s="221">
        <v>60</v>
      </c>
      <c r="AM40" s="217"/>
      <c r="AN40" s="217"/>
    </row>
    <row r="41" spans="1:40" ht="18.75" x14ac:dyDescent="0.25">
      <c r="AB41" s="43"/>
      <c r="AI41" s="40">
        <v>38</v>
      </c>
      <c r="AJ41" s="221">
        <v>62</v>
      </c>
      <c r="AM41" s="217"/>
      <c r="AN41" s="217"/>
    </row>
    <row r="42" spans="1:40" ht="18.75" x14ac:dyDescent="0.25">
      <c r="AB42" s="44"/>
      <c r="AI42" s="40">
        <v>39</v>
      </c>
      <c r="AJ42" s="221">
        <v>63</v>
      </c>
      <c r="AM42" s="217"/>
      <c r="AN42" s="217"/>
    </row>
    <row r="43" spans="1:40" ht="18.75" x14ac:dyDescent="0.25">
      <c r="AI43" s="40">
        <v>40</v>
      </c>
      <c r="AJ43" s="221">
        <v>65</v>
      </c>
      <c r="AM43" s="217"/>
      <c r="AN43" s="217"/>
    </row>
    <row r="44" spans="1:40" ht="18.75" x14ac:dyDescent="0.25">
      <c r="AI44" s="40">
        <v>41</v>
      </c>
      <c r="AJ44" s="221">
        <v>67</v>
      </c>
      <c r="AM44" s="217"/>
      <c r="AN44" s="217"/>
    </row>
    <row r="45" spans="1:40" ht="18.75" x14ac:dyDescent="0.25">
      <c r="AI45" s="40">
        <v>42</v>
      </c>
      <c r="AJ45" s="221">
        <v>68</v>
      </c>
      <c r="AM45" s="217"/>
      <c r="AN45" s="217"/>
    </row>
    <row r="46" spans="1:40" ht="18.75" x14ac:dyDescent="0.25">
      <c r="AI46" s="40">
        <v>43</v>
      </c>
      <c r="AJ46" s="221">
        <v>70</v>
      </c>
      <c r="AM46" s="217"/>
      <c r="AN46" s="217"/>
    </row>
    <row r="47" spans="1:40" ht="18.75" x14ac:dyDescent="0.25">
      <c r="AI47" s="40">
        <v>44</v>
      </c>
      <c r="AJ47" s="221">
        <v>72</v>
      </c>
      <c r="AM47" s="217"/>
      <c r="AN47" s="217"/>
    </row>
    <row r="48" spans="1:40" ht="18.75" x14ac:dyDescent="0.25">
      <c r="AI48" s="40">
        <v>45</v>
      </c>
      <c r="AJ48" s="221">
        <v>73</v>
      </c>
      <c r="AM48" s="217"/>
      <c r="AN48" s="217"/>
    </row>
    <row r="49" spans="35:40" ht="18.75" x14ac:dyDescent="0.25">
      <c r="AI49" s="40">
        <v>46</v>
      </c>
      <c r="AJ49" s="221">
        <v>75</v>
      </c>
      <c r="AM49" s="217"/>
      <c r="AN49" s="217"/>
    </row>
    <row r="50" spans="35:40" ht="18.75" x14ac:dyDescent="0.25">
      <c r="AI50" s="40">
        <v>47</v>
      </c>
      <c r="AJ50" s="221">
        <v>77</v>
      </c>
      <c r="AM50" s="217"/>
      <c r="AN50" s="217"/>
    </row>
    <row r="51" spans="35:40" ht="18.75" x14ac:dyDescent="0.25">
      <c r="AI51" s="40">
        <v>48</v>
      </c>
      <c r="AJ51" s="221">
        <v>78</v>
      </c>
      <c r="AM51" s="217"/>
      <c r="AN51" s="217"/>
    </row>
    <row r="52" spans="35:40" ht="18.75" x14ac:dyDescent="0.25">
      <c r="AI52" s="40">
        <v>49</v>
      </c>
      <c r="AJ52" s="221">
        <v>80</v>
      </c>
      <c r="AM52" s="217"/>
      <c r="AN52" s="217"/>
    </row>
    <row r="53" spans="35:40" ht="18.75" x14ac:dyDescent="0.25">
      <c r="AI53" s="40">
        <v>50</v>
      </c>
      <c r="AJ53" s="221">
        <v>82</v>
      </c>
      <c r="AM53" s="217"/>
      <c r="AN53" s="217"/>
    </row>
    <row r="54" spans="35:40" ht="18.75" x14ac:dyDescent="0.25">
      <c r="AI54" s="40">
        <v>51</v>
      </c>
      <c r="AJ54" s="221">
        <v>83</v>
      </c>
      <c r="AM54" s="217"/>
      <c r="AN54" s="217"/>
    </row>
    <row r="55" spans="35:40" ht="18.75" x14ac:dyDescent="0.25">
      <c r="AI55" s="40">
        <v>52</v>
      </c>
      <c r="AJ55" s="221">
        <v>85</v>
      </c>
      <c r="AM55" s="217"/>
      <c r="AN55" s="217"/>
    </row>
    <row r="56" spans="35:40" ht="18.75" x14ac:dyDescent="0.25">
      <c r="AI56" s="40">
        <v>53</v>
      </c>
      <c r="AJ56" s="221">
        <v>87</v>
      </c>
      <c r="AM56" s="217"/>
      <c r="AN56" s="217"/>
    </row>
    <row r="57" spans="35:40" ht="18.75" x14ac:dyDescent="0.25">
      <c r="AI57" s="40">
        <v>54</v>
      </c>
      <c r="AJ57" s="221">
        <v>88</v>
      </c>
      <c r="AM57" s="217"/>
      <c r="AN57" s="217"/>
    </row>
    <row r="58" spans="35:40" ht="18.75" x14ac:dyDescent="0.25">
      <c r="AI58" s="40">
        <v>55</v>
      </c>
      <c r="AJ58" s="221">
        <v>90</v>
      </c>
      <c r="AM58" s="217"/>
      <c r="AN58" s="217"/>
    </row>
    <row r="59" spans="35:40" ht="18.75" x14ac:dyDescent="0.25">
      <c r="AI59" s="40">
        <v>56</v>
      </c>
      <c r="AJ59" s="221">
        <v>92</v>
      </c>
      <c r="AM59" s="217"/>
      <c r="AN59" s="217"/>
    </row>
    <row r="60" spans="35:40" ht="18.75" x14ac:dyDescent="0.25">
      <c r="AI60" s="40">
        <v>57</v>
      </c>
      <c r="AJ60" s="221">
        <v>93</v>
      </c>
      <c r="AM60" s="217"/>
      <c r="AN60" s="217"/>
    </row>
    <row r="61" spans="35:40" ht="18.75" x14ac:dyDescent="0.25">
      <c r="AI61" s="40">
        <v>58</v>
      </c>
      <c r="AJ61" s="221">
        <v>95</v>
      </c>
      <c r="AM61" s="217"/>
      <c r="AN61" s="217"/>
    </row>
    <row r="62" spans="35:40" ht="18.75" x14ac:dyDescent="0.25">
      <c r="AI62" s="40">
        <v>59</v>
      </c>
      <c r="AJ62" s="221">
        <v>97</v>
      </c>
      <c r="AM62" s="217"/>
      <c r="AN62" s="217"/>
    </row>
    <row r="63" spans="35:40" ht="18.75" x14ac:dyDescent="0.25">
      <c r="AI63" s="40">
        <v>60</v>
      </c>
      <c r="AJ63" s="221">
        <v>98</v>
      </c>
      <c r="AM63" s="217"/>
      <c r="AN63" s="217"/>
    </row>
    <row r="64" spans="35:40" ht="18.75" x14ac:dyDescent="0.25">
      <c r="AI64" s="40">
        <v>61</v>
      </c>
      <c r="AJ64" s="221">
        <v>100</v>
      </c>
      <c r="AM64" s="217"/>
      <c r="AN64" s="217"/>
    </row>
    <row r="65" spans="35:40" ht="18.75" x14ac:dyDescent="0.25">
      <c r="AI65" s="40">
        <v>62</v>
      </c>
      <c r="AJ65" s="221">
        <v>102</v>
      </c>
      <c r="AM65" s="217"/>
      <c r="AN65" s="217"/>
    </row>
    <row r="66" spans="35:40" ht="18.75" x14ac:dyDescent="0.25">
      <c r="AI66" s="40">
        <v>63</v>
      </c>
      <c r="AJ66" s="221">
        <v>103</v>
      </c>
      <c r="AM66" s="217"/>
      <c r="AN66" s="217"/>
    </row>
    <row r="67" spans="35:40" ht="18.75" x14ac:dyDescent="0.25">
      <c r="AI67" s="40">
        <v>64</v>
      </c>
      <c r="AJ67" s="221">
        <v>105</v>
      </c>
      <c r="AM67" s="217"/>
      <c r="AN67" s="217"/>
    </row>
    <row r="68" spans="35:40" ht="18.75" x14ac:dyDescent="0.25">
      <c r="AI68" s="40">
        <v>65</v>
      </c>
      <c r="AJ68" s="221">
        <v>107</v>
      </c>
      <c r="AM68" s="217"/>
      <c r="AN68" s="217"/>
    </row>
    <row r="69" spans="35:40" ht="18.75" x14ac:dyDescent="0.25">
      <c r="AI69" s="40">
        <v>66</v>
      </c>
      <c r="AJ69" s="221">
        <v>108</v>
      </c>
      <c r="AM69" s="217"/>
      <c r="AN69" s="217"/>
    </row>
    <row r="70" spans="35:40" ht="18.75" x14ac:dyDescent="0.25">
      <c r="AI70" s="40">
        <v>67</v>
      </c>
      <c r="AJ70" s="221">
        <v>110</v>
      </c>
      <c r="AM70" s="217"/>
      <c r="AN70" s="217"/>
    </row>
    <row r="71" spans="35:40" ht="18.75" x14ac:dyDescent="0.25">
      <c r="AI71" s="40">
        <v>68</v>
      </c>
      <c r="AJ71" s="221">
        <v>112</v>
      </c>
      <c r="AM71" s="217"/>
      <c r="AN71" s="217"/>
    </row>
    <row r="72" spans="35:40" ht="18.75" x14ac:dyDescent="0.25">
      <c r="AI72" s="40">
        <v>69</v>
      </c>
      <c r="AJ72" s="221">
        <v>113</v>
      </c>
      <c r="AM72" s="217"/>
      <c r="AN72" s="217"/>
    </row>
    <row r="73" spans="35:40" ht="18.75" x14ac:dyDescent="0.25">
      <c r="AI73" s="40">
        <v>70</v>
      </c>
      <c r="AJ73" s="221">
        <v>115</v>
      </c>
      <c r="AM73" s="217"/>
      <c r="AN73" s="217"/>
    </row>
    <row r="74" spans="35:40" ht="18.75" x14ac:dyDescent="0.25">
      <c r="AI74" s="40">
        <v>71</v>
      </c>
      <c r="AJ74" s="221">
        <v>117</v>
      </c>
      <c r="AM74" s="217"/>
      <c r="AN74" s="217"/>
    </row>
    <row r="75" spans="35:40" ht="18.75" x14ac:dyDescent="0.25">
      <c r="AI75" s="40">
        <v>72</v>
      </c>
      <c r="AJ75" s="221">
        <v>118</v>
      </c>
      <c r="AM75" s="217"/>
      <c r="AN75" s="217"/>
    </row>
    <row r="76" spans="35:40" ht="18.75" x14ac:dyDescent="0.25">
      <c r="AI76" s="40">
        <v>73</v>
      </c>
      <c r="AJ76" s="221">
        <v>120</v>
      </c>
      <c r="AM76" s="217"/>
      <c r="AN76" s="217"/>
    </row>
    <row r="77" spans="35:40" ht="18.75" x14ac:dyDescent="0.25">
      <c r="AI77" s="40">
        <v>74</v>
      </c>
      <c r="AJ77" s="221">
        <v>121</v>
      </c>
      <c r="AM77" s="217"/>
      <c r="AN77" s="217"/>
    </row>
    <row r="78" spans="35:40" ht="18.75" x14ac:dyDescent="0.25">
      <c r="AI78" s="40">
        <v>75</v>
      </c>
      <c r="AJ78" s="221">
        <v>123</v>
      </c>
      <c r="AM78" s="217"/>
      <c r="AN78" s="217"/>
    </row>
    <row r="79" spans="35:40" ht="18.75" x14ac:dyDescent="0.25">
      <c r="AI79" s="40">
        <v>76</v>
      </c>
      <c r="AJ79" s="221">
        <v>124</v>
      </c>
      <c r="AM79" s="217"/>
      <c r="AN79" s="217"/>
    </row>
    <row r="80" spans="35:40" ht="18.75" x14ac:dyDescent="0.25">
      <c r="AI80" s="40">
        <v>77</v>
      </c>
      <c r="AJ80" s="221">
        <v>125</v>
      </c>
      <c r="AM80" s="217"/>
      <c r="AN80" s="217"/>
    </row>
    <row r="81" spans="35:40" ht="18.75" x14ac:dyDescent="0.25">
      <c r="AI81" s="40">
        <v>78</v>
      </c>
      <c r="AJ81" s="221">
        <v>127</v>
      </c>
      <c r="AM81" s="217"/>
      <c r="AN81" s="217"/>
    </row>
    <row r="82" spans="35:40" ht="18.75" x14ac:dyDescent="0.25">
      <c r="AI82" s="40">
        <v>79</v>
      </c>
      <c r="AJ82" s="221">
        <v>128</v>
      </c>
      <c r="AM82" s="217"/>
      <c r="AN82" s="217"/>
    </row>
    <row r="83" spans="35:40" ht="18.75" x14ac:dyDescent="0.25">
      <c r="AI83" s="40">
        <v>80</v>
      </c>
      <c r="AJ83" s="221">
        <v>129</v>
      </c>
      <c r="AM83" s="217"/>
      <c r="AN83" s="217"/>
    </row>
    <row r="84" spans="35:40" ht="18.75" x14ac:dyDescent="0.25">
      <c r="AI84" s="40">
        <v>81</v>
      </c>
      <c r="AJ84" s="221">
        <v>130</v>
      </c>
      <c r="AM84" s="217"/>
      <c r="AN84" s="217"/>
    </row>
    <row r="85" spans="35:40" ht="18.75" x14ac:dyDescent="0.25">
      <c r="AI85" s="40">
        <v>82</v>
      </c>
      <c r="AJ85" s="221">
        <v>132</v>
      </c>
      <c r="AM85" s="217"/>
      <c r="AN85" s="217"/>
    </row>
    <row r="86" spans="35:40" ht="18.75" x14ac:dyDescent="0.25">
      <c r="AI86" s="40">
        <v>83</v>
      </c>
      <c r="AJ86" s="221">
        <v>133</v>
      </c>
      <c r="AM86" s="217"/>
      <c r="AN86" s="217"/>
    </row>
    <row r="87" spans="35:40" ht="18.75" x14ac:dyDescent="0.25">
      <c r="AI87" s="40">
        <v>84</v>
      </c>
      <c r="AJ87" s="221">
        <v>134</v>
      </c>
      <c r="AM87" s="217"/>
      <c r="AN87" s="217"/>
    </row>
    <row r="88" spans="35:40" ht="18.75" x14ac:dyDescent="0.25">
      <c r="AI88" s="40">
        <v>85</v>
      </c>
      <c r="AJ88" s="221">
        <v>136</v>
      </c>
      <c r="AM88" s="217"/>
      <c r="AN88" s="217"/>
    </row>
    <row r="89" spans="35:40" ht="18.75" x14ac:dyDescent="0.25">
      <c r="AI89" s="40">
        <v>86</v>
      </c>
      <c r="AJ89" s="221">
        <v>137</v>
      </c>
      <c r="AM89" s="217"/>
      <c r="AN89" s="217"/>
    </row>
    <row r="90" spans="35:40" ht="18.75" x14ac:dyDescent="0.25">
      <c r="AI90" s="40">
        <v>87</v>
      </c>
      <c r="AJ90" s="221">
        <v>138</v>
      </c>
      <c r="AM90" s="217"/>
      <c r="AN90" s="217"/>
    </row>
    <row r="91" spans="35:40" ht="18.75" x14ac:dyDescent="0.25">
      <c r="AI91" s="40">
        <v>88</v>
      </c>
      <c r="AJ91" s="221">
        <v>140</v>
      </c>
      <c r="AM91" s="217"/>
      <c r="AN91" s="217"/>
    </row>
    <row r="92" spans="35:40" ht="18.75" x14ac:dyDescent="0.25">
      <c r="AI92" s="40">
        <v>89</v>
      </c>
      <c r="AJ92" s="221">
        <v>141</v>
      </c>
      <c r="AM92" s="217"/>
      <c r="AN92" s="217"/>
    </row>
    <row r="93" spans="35:40" ht="18.75" x14ac:dyDescent="0.25">
      <c r="AI93" s="40">
        <v>90</v>
      </c>
      <c r="AJ93" s="221">
        <v>142</v>
      </c>
      <c r="AM93" s="217"/>
      <c r="AN93" s="217"/>
    </row>
    <row r="94" spans="35:40" ht="18.75" x14ac:dyDescent="0.25">
      <c r="AI94" s="40">
        <v>91</v>
      </c>
      <c r="AJ94" s="221">
        <v>143</v>
      </c>
      <c r="AM94" s="217"/>
      <c r="AN94" s="217"/>
    </row>
    <row r="95" spans="35:40" ht="18.75" x14ac:dyDescent="0.25">
      <c r="AI95" s="40">
        <v>92</v>
      </c>
      <c r="AJ95" s="221">
        <v>145</v>
      </c>
      <c r="AM95" s="217"/>
      <c r="AN95" s="217"/>
    </row>
    <row r="96" spans="35:40" ht="18.75" x14ac:dyDescent="0.25">
      <c r="AI96" s="40">
        <v>93</v>
      </c>
      <c r="AJ96" s="221">
        <v>146</v>
      </c>
      <c r="AM96" s="217"/>
      <c r="AN96" s="217"/>
    </row>
    <row r="97" spans="35:40" ht="18.75" x14ac:dyDescent="0.25">
      <c r="AI97" s="40">
        <v>94</v>
      </c>
      <c r="AJ97" s="221">
        <v>147</v>
      </c>
      <c r="AM97" s="217"/>
      <c r="AN97" s="217"/>
    </row>
    <row r="98" spans="35:40" ht="18.75" x14ac:dyDescent="0.25">
      <c r="AI98" s="40">
        <v>95</v>
      </c>
      <c r="AJ98" s="221">
        <v>149</v>
      </c>
      <c r="AM98" s="217"/>
      <c r="AN98" s="217"/>
    </row>
    <row r="99" spans="35:40" ht="18.75" x14ac:dyDescent="0.25">
      <c r="AI99" s="40">
        <v>96</v>
      </c>
      <c r="AJ99" s="221">
        <v>150</v>
      </c>
      <c r="AM99" s="217"/>
      <c r="AN99" s="217"/>
    </row>
    <row r="100" spans="35:40" ht="18.75" x14ac:dyDescent="0.25">
      <c r="AM100" s="217"/>
      <c r="AN100" s="217"/>
    </row>
    <row r="101" spans="35:40" ht="18.75" x14ac:dyDescent="0.25">
      <c r="AM101" s="217"/>
      <c r="AN101" s="217"/>
    </row>
    <row r="102" spans="35:40" ht="18.75" x14ac:dyDescent="0.25">
      <c r="AM102" s="217"/>
      <c r="AN102" s="217"/>
    </row>
    <row r="103" spans="35:40" ht="18.75" x14ac:dyDescent="0.25">
      <c r="AM103" s="217"/>
      <c r="AN103" s="217"/>
    </row>
    <row r="104" spans="35:40" ht="18.75" x14ac:dyDescent="0.25">
      <c r="AM104" s="217"/>
      <c r="AN104" s="217"/>
    </row>
  </sheetData>
  <mergeCells count="41">
    <mergeCell ref="A17:B17"/>
    <mergeCell ref="A18:B18"/>
    <mergeCell ref="A19:B19"/>
    <mergeCell ref="A29:B29"/>
    <mergeCell ref="A30:B30"/>
    <mergeCell ref="A20:B20"/>
    <mergeCell ref="A21:B21"/>
    <mergeCell ref="A22:B22"/>
    <mergeCell ref="A26:B26"/>
    <mergeCell ref="A27:B27"/>
    <mergeCell ref="A28:B28"/>
    <mergeCell ref="A23:B23"/>
    <mergeCell ref="A24:B24"/>
    <mergeCell ref="A25:B25"/>
    <mergeCell ref="AF2:AJ2"/>
    <mergeCell ref="A3:B3"/>
    <mergeCell ref="A4:B4"/>
    <mergeCell ref="A5:B5"/>
    <mergeCell ref="A6:B6"/>
    <mergeCell ref="S2:T2"/>
    <mergeCell ref="U2:V2"/>
    <mergeCell ref="W2:X2"/>
    <mergeCell ref="Y2:Z2"/>
    <mergeCell ref="Q2:R2"/>
    <mergeCell ref="C2:J2"/>
    <mergeCell ref="A15:B15"/>
    <mergeCell ref="A16:B16"/>
    <mergeCell ref="A1:AD1"/>
    <mergeCell ref="A2:B2"/>
    <mergeCell ref="K2:L2"/>
    <mergeCell ref="M2:N2"/>
    <mergeCell ref="O2:P2"/>
    <mergeCell ref="AA2:AD2"/>
    <mergeCell ref="A13:B13"/>
    <mergeCell ref="A7:B7"/>
    <mergeCell ref="A8:B8"/>
    <mergeCell ref="A9:B9"/>
    <mergeCell ref="A10:B10"/>
    <mergeCell ref="A11:B11"/>
    <mergeCell ref="A12:B12"/>
    <mergeCell ref="A14:B14"/>
  </mergeCells>
  <conditionalFormatting sqref="C11:J30">
    <cfRule type="containsText" dxfId="78" priority="1" operator="containsText" text="N">
      <formula>NOT(ISERROR(SEARCH("N",C11)))</formula>
    </cfRule>
    <cfRule type="containsText" dxfId="77" priority="2" operator="containsText" text="Y">
      <formula>NOT(ISERROR(SEARCH("Y",C11)))</formula>
    </cfRule>
  </conditionalFormatting>
  <dataValidations count="2">
    <dataValidation type="list" allowBlank="1" showInputMessage="1" showErrorMessage="1" sqref="L4:L30 N4:N30 P4:Z30">
      <formula1>Mark</formula1>
    </dataValidation>
    <dataValidation type="list" allowBlank="1" showInputMessage="1" showErrorMessage="1" sqref="K4:K30 M4:M30 O4:O30">
      <formula1>Band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0"/>
  <sheetViews>
    <sheetView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5" sqref="I5:I31"/>
    </sheetView>
  </sheetViews>
  <sheetFormatPr defaultColWidth="8.85546875" defaultRowHeight="15" x14ac:dyDescent="0.25"/>
  <cols>
    <col min="1" max="1" width="13.140625" style="1" customWidth="1"/>
    <col min="2" max="2" width="14.42578125" style="1" customWidth="1"/>
    <col min="3" max="3" width="24.5703125" style="1" bestFit="1" customWidth="1"/>
    <col min="4" max="4" width="20.7109375" style="1" bestFit="1" customWidth="1"/>
    <col min="5" max="5" width="20" style="1" bestFit="1" customWidth="1"/>
    <col min="6" max="6" width="26.85546875" style="1" bestFit="1" customWidth="1"/>
    <col min="7" max="8" width="22" style="1" bestFit="1" customWidth="1"/>
    <col min="9" max="9" width="17.140625" style="1" bestFit="1" customWidth="1"/>
    <col min="10" max="10" width="17.42578125" style="1" customWidth="1"/>
    <col min="11" max="11" width="12.140625" style="1" bestFit="1" customWidth="1"/>
    <col min="12" max="12" width="15" style="1" customWidth="1"/>
    <col min="13" max="13" width="12.5703125" style="1" customWidth="1"/>
    <col min="14" max="14" width="19" style="2" customWidth="1"/>
    <col min="15" max="15" width="8.85546875" style="1"/>
    <col min="16" max="16" width="15.7109375" style="1" customWidth="1"/>
    <col min="17" max="17" width="16.7109375" style="1" customWidth="1"/>
  </cols>
  <sheetData>
    <row r="1" spans="1:17" ht="41.25" customHeight="1" thickBot="1" x14ac:dyDescent="0.3">
      <c r="A1" s="347" t="s">
        <v>74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9"/>
    </row>
    <row r="2" spans="1:17" s="5" customFormat="1" ht="18.75" thickBot="1" x14ac:dyDescent="0.3">
      <c r="A2" s="51"/>
      <c r="B2" s="213"/>
      <c r="C2" s="332" t="s">
        <v>11</v>
      </c>
      <c r="D2" s="333"/>
      <c r="E2" s="333"/>
      <c r="F2" s="333"/>
      <c r="G2" s="333"/>
      <c r="H2" s="333"/>
      <c r="I2" s="333"/>
      <c r="J2" s="334"/>
      <c r="K2" s="53"/>
      <c r="L2" s="52"/>
      <c r="M2" s="52"/>
      <c r="N2" s="52"/>
      <c r="O2" s="8"/>
      <c r="P2" s="8"/>
      <c r="Q2" s="8"/>
    </row>
    <row r="3" spans="1:17" s="5" customFormat="1" ht="16.5" thickBot="1" x14ac:dyDescent="0.3">
      <c r="A3" s="335"/>
      <c r="B3" s="336"/>
      <c r="C3" s="337">
        <v>0.5</v>
      </c>
      <c r="D3" s="338"/>
      <c r="E3" s="339">
        <v>0.2</v>
      </c>
      <c r="F3" s="340"/>
      <c r="G3" s="341">
        <v>0.15</v>
      </c>
      <c r="H3" s="342"/>
      <c r="I3" s="343">
        <v>0.15</v>
      </c>
      <c r="J3" s="344"/>
      <c r="K3" s="350" t="s">
        <v>75</v>
      </c>
      <c r="L3" s="351"/>
      <c r="M3" s="351"/>
      <c r="N3" s="352"/>
      <c r="O3" s="8"/>
      <c r="P3" s="8"/>
      <c r="Q3" s="8"/>
    </row>
    <row r="4" spans="1:17" s="50" customFormat="1" ht="84" customHeight="1" x14ac:dyDescent="0.25">
      <c r="A4" s="345" t="s">
        <v>22</v>
      </c>
      <c r="B4" s="346"/>
      <c r="C4" s="185" t="s">
        <v>35</v>
      </c>
      <c r="D4" s="186" t="s">
        <v>36</v>
      </c>
      <c r="E4" s="191" t="s">
        <v>37</v>
      </c>
      <c r="F4" s="192" t="s">
        <v>38</v>
      </c>
      <c r="G4" s="193" t="s">
        <v>39</v>
      </c>
      <c r="H4" s="194" t="s">
        <v>40</v>
      </c>
      <c r="I4" s="198" t="s">
        <v>41</v>
      </c>
      <c r="J4" s="199" t="s">
        <v>42</v>
      </c>
      <c r="K4" s="203" t="s">
        <v>72</v>
      </c>
      <c r="L4" s="204" t="s">
        <v>71</v>
      </c>
      <c r="M4" s="204" t="s">
        <v>21</v>
      </c>
      <c r="N4" s="214" t="s">
        <v>89</v>
      </c>
      <c r="O4" s="49"/>
      <c r="P4" s="211" t="s">
        <v>12</v>
      </c>
      <c r="Q4" s="212" t="s">
        <v>73</v>
      </c>
    </row>
    <row r="5" spans="1:17" s="5" customFormat="1" x14ac:dyDescent="0.25">
      <c r="A5" s="306" t="s">
        <v>51</v>
      </c>
      <c r="B5" s="307"/>
      <c r="C5" s="187">
        <f>Project!AA4</f>
        <v>65</v>
      </c>
      <c r="D5" s="188">
        <f>VLOOKUP(C5,$C$33:$D$128,2,TRUE)</f>
        <v>107</v>
      </c>
      <c r="E5" s="97">
        <f>Enterprise!N4</f>
        <v>26</v>
      </c>
      <c r="F5" s="98">
        <f>VLOOKUP(E5,$E$33:$F$68,2,TRUE)</f>
        <v>42</v>
      </c>
      <c r="G5" s="195">
        <f>Global!M4</f>
        <v>25</v>
      </c>
      <c r="H5" s="196">
        <f>VLOOKUP(G5,$G$33:$H$68,2,TRUE)</f>
        <v>30</v>
      </c>
      <c r="I5" s="200">
        <f>Community!M4</f>
        <v>26</v>
      </c>
      <c r="J5" s="201">
        <f>VLOOKUP(I5,$I$33:$J$68,2,TRUE)</f>
        <v>32</v>
      </c>
      <c r="K5" s="205">
        <f>(C5+E5+G5+I5)</f>
        <v>142</v>
      </c>
      <c r="L5" s="206">
        <f>(D5+F5+H5+J5)</f>
        <v>211</v>
      </c>
      <c r="M5" s="206">
        <f>(Community!P4+Global!P4+Enterprise!Q4+Project!AD4)</f>
        <v>4</v>
      </c>
      <c r="N5" s="207" t="str">
        <f>VLOOKUP(L5,P5:$Q$11,2,TRUE)</f>
        <v>B</v>
      </c>
      <c r="O5" s="8"/>
      <c r="P5" s="110">
        <v>0</v>
      </c>
      <c r="Q5" s="111" t="s">
        <v>25</v>
      </c>
    </row>
    <row r="6" spans="1:17" s="5" customFormat="1" x14ac:dyDescent="0.25">
      <c r="A6" s="306" t="s">
        <v>52</v>
      </c>
      <c r="B6" s="307"/>
      <c r="C6" s="187">
        <f>Project!AA5</f>
        <v>54</v>
      </c>
      <c r="D6" s="188">
        <f t="shared" ref="D6:D31" si="0">VLOOKUP(C6,$C$33:$D$128,2,TRUE)</f>
        <v>88</v>
      </c>
      <c r="E6" s="97">
        <f>Enterprise!N5</f>
        <v>18</v>
      </c>
      <c r="F6" s="98">
        <f t="shared" ref="F6:F31" si="1">VLOOKUP(E6,$E$33:$F$68,2,TRUE)</f>
        <v>29</v>
      </c>
      <c r="G6" s="195">
        <f>Global!M5</f>
        <v>22</v>
      </c>
      <c r="H6" s="196">
        <f t="shared" ref="H6:H31" si="2">VLOOKUP(G6,$G$33:$H$68,2,TRUE)</f>
        <v>27</v>
      </c>
      <c r="I6" s="200">
        <f>Community!M5</f>
        <v>20</v>
      </c>
      <c r="J6" s="201">
        <f t="shared" ref="J6:J31" si="3">VLOOKUP(I6,$I$33:$J$68,2,TRUE)</f>
        <v>25</v>
      </c>
      <c r="K6" s="205">
        <f t="shared" ref="K6:K30" si="4">(C6+E6+G6+I6)</f>
        <v>114</v>
      </c>
      <c r="L6" s="206">
        <f t="shared" ref="L6:L31" si="5">(D6+F6+H6+J6)</f>
        <v>169</v>
      </c>
      <c r="M6" s="206">
        <f>(Community!P5+Global!P5+Enterprise!Q5+Project!AD5)</f>
        <v>4</v>
      </c>
      <c r="N6" s="207" t="str">
        <f>VLOOKUP(L6,P6:$Q$11,2,TRUE)</f>
        <v>C</v>
      </c>
      <c r="O6" s="8"/>
      <c r="P6" s="110">
        <v>60</v>
      </c>
      <c r="Q6" s="111" t="s">
        <v>23</v>
      </c>
    </row>
    <row r="7" spans="1:17" s="5" customFormat="1" x14ac:dyDescent="0.25">
      <c r="A7" s="306" t="s">
        <v>53</v>
      </c>
      <c r="B7" s="307"/>
      <c r="C7" s="187">
        <f>Project!AA6</f>
        <v>33</v>
      </c>
      <c r="D7" s="188">
        <f t="shared" si="0"/>
        <v>55</v>
      </c>
      <c r="E7" s="97">
        <f>Enterprise!N6</f>
        <v>10</v>
      </c>
      <c r="F7" s="98">
        <f t="shared" si="1"/>
        <v>18</v>
      </c>
      <c r="G7" s="195">
        <f>Global!M6</f>
        <v>10</v>
      </c>
      <c r="H7" s="196">
        <f t="shared" si="2"/>
        <v>14</v>
      </c>
      <c r="I7" s="200">
        <f>Community!M6</f>
        <v>11</v>
      </c>
      <c r="J7" s="201">
        <f t="shared" si="3"/>
        <v>15</v>
      </c>
      <c r="K7" s="205">
        <f t="shared" si="4"/>
        <v>64</v>
      </c>
      <c r="L7" s="206">
        <f t="shared" si="5"/>
        <v>102</v>
      </c>
      <c r="M7" s="206">
        <f>(Community!P6+Global!P6+Enterprise!Q6+Project!AD6)</f>
        <v>4</v>
      </c>
      <c r="N7" s="207" t="str">
        <f>VLOOKUP(L7,P7:$Q$11,2,TRUE)</f>
        <v>Pass*</v>
      </c>
      <c r="O7" s="8"/>
      <c r="P7" s="110">
        <v>90</v>
      </c>
      <c r="Q7" s="111" t="s">
        <v>24</v>
      </c>
    </row>
    <row r="8" spans="1:17" s="5" customFormat="1" x14ac:dyDescent="0.25">
      <c r="A8" s="306" t="s">
        <v>54</v>
      </c>
      <c r="B8" s="307"/>
      <c r="C8" s="187">
        <f>Project!AA7</f>
        <v>81</v>
      </c>
      <c r="D8" s="188">
        <f t="shared" si="0"/>
        <v>130</v>
      </c>
      <c r="E8" s="97">
        <f>Enterprise!N7</f>
        <v>31</v>
      </c>
      <c r="F8" s="98">
        <f t="shared" si="1"/>
        <v>50</v>
      </c>
      <c r="G8" s="195">
        <f>Global!M7</f>
        <v>32</v>
      </c>
      <c r="H8" s="196">
        <f t="shared" si="2"/>
        <v>39</v>
      </c>
      <c r="I8" s="200">
        <f>Community!M7</f>
        <v>30</v>
      </c>
      <c r="J8" s="201">
        <f t="shared" si="3"/>
        <v>36</v>
      </c>
      <c r="K8" s="205">
        <f t="shared" si="4"/>
        <v>174</v>
      </c>
      <c r="L8" s="206">
        <f>(D8+F8+H8+J8)</f>
        <v>255</v>
      </c>
      <c r="M8" s="206">
        <f>(Community!P7+Global!P7+Enterprise!Q7+Project!AD7)</f>
        <v>4</v>
      </c>
      <c r="N8" s="207" t="str">
        <f>VLOOKUP(L8,P8:$Q$11,2,TRUE)</f>
        <v>A</v>
      </c>
      <c r="O8" s="8"/>
      <c r="P8" s="110">
        <v>120</v>
      </c>
      <c r="Q8" s="111" t="s">
        <v>16</v>
      </c>
    </row>
    <row r="9" spans="1:17" s="5" customFormat="1" x14ac:dyDescent="0.25">
      <c r="A9" s="306"/>
      <c r="B9" s="307"/>
      <c r="C9" s="187">
        <f>Project!AA8</f>
        <v>0</v>
      </c>
      <c r="D9" s="188" t="e">
        <f t="shared" si="0"/>
        <v>#N/A</v>
      </c>
      <c r="E9" s="97">
        <f>Enterprise!N8</f>
        <v>0</v>
      </c>
      <c r="F9" s="98" t="e">
        <f t="shared" si="1"/>
        <v>#N/A</v>
      </c>
      <c r="G9" s="195">
        <f>Global!M8</f>
        <v>0</v>
      </c>
      <c r="H9" s="196" t="e">
        <f t="shared" si="2"/>
        <v>#N/A</v>
      </c>
      <c r="I9" s="200">
        <f>Community!M8</f>
        <v>0</v>
      </c>
      <c r="J9" s="201" t="e">
        <f t="shared" si="3"/>
        <v>#N/A</v>
      </c>
      <c r="K9" s="205">
        <f t="shared" si="4"/>
        <v>0</v>
      </c>
      <c r="L9" s="206" t="e">
        <f t="shared" si="5"/>
        <v>#N/A</v>
      </c>
      <c r="M9" s="206">
        <f>(Community!P8+Global!P8+Enterprise!Q8+Project!AD8)</f>
        <v>0</v>
      </c>
      <c r="N9" s="207" t="e">
        <f>VLOOKUP(L9,P9:$Q$11,2,TRUE)</f>
        <v>#N/A</v>
      </c>
      <c r="O9" s="8"/>
      <c r="P9" s="110">
        <v>180</v>
      </c>
      <c r="Q9" s="111" t="s">
        <v>15</v>
      </c>
    </row>
    <row r="10" spans="1:17" s="5" customFormat="1" x14ac:dyDescent="0.25">
      <c r="A10" s="306"/>
      <c r="B10" s="307"/>
      <c r="C10" s="187">
        <f>Project!AA9</f>
        <v>0</v>
      </c>
      <c r="D10" s="188" t="e">
        <f t="shared" si="0"/>
        <v>#N/A</v>
      </c>
      <c r="E10" s="97">
        <f>Enterprise!N9</f>
        <v>0</v>
      </c>
      <c r="F10" s="98" t="e">
        <f t="shared" si="1"/>
        <v>#N/A</v>
      </c>
      <c r="G10" s="195">
        <f>Global!M9</f>
        <v>0</v>
      </c>
      <c r="H10" s="196" t="e">
        <f t="shared" si="2"/>
        <v>#N/A</v>
      </c>
      <c r="I10" s="200">
        <f>Community!M9</f>
        <v>0</v>
      </c>
      <c r="J10" s="201" t="e">
        <f t="shared" si="3"/>
        <v>#N/A</v>
      </c>
      <c r="K10" s="205">
        <f t="shared" si="4"/>
        <v>0</v>
      </c>
      <c r="L10" s="206" t="e">
        <f t="shared" si="5"/>
        <v>#N/A</v>
      </c>
      <c r="M10" s="206">
        <f>(Community!P9+Global!P9+Enterprise!Q9+Project!AD9)</f>
        <v>0</v>
      </c>
      <c r="N10" s="207" t="e">
        <f>VLOOKUP(L10,P10:$Q$11,2,TRUE)</f>
        <v>#N/A</v>
      </c>
      <c r="O10" s="8"/>
      <c r="P10" s="110">
        <v>240</v>
      </c>
      <c r="Q10" s="111" t="s">
        <v>14</v>
      </c>
    </row>
    <row r="11" spans="1:17" s="5" customFormat="1" ht="15.75" thickBot="1" x14ac:dyDescent="0.3">
      <c r="A11" s="306"/>
      <c r="B11" s="307"/>
      <c r="C11" s="187">
        <f>Project!AA10</f>
        <v>0</v>
      </c>
      <c r="D11" s="188" t="e">
        <f t="shared" si="0"/>
        <v>#N/A</v>
      </c>
      <c r="E11" s="97">
        <f>Enterprise!N10</f>
        <v>0</v>
      </c>
      <c r="F11" s="98" t="e">
        <f t="shared" si="1"/>
        <v>#N/A</v>
      </c>
      <c r="G11" s="195">
        <f>Global!M10</f>
        <v>0</v>
      </c>
      <c r="H11" s="196" t="e">
        <f t="shared" si="2"/>
        <v>#N/A</v>
      </c>
      <c r="I11" s="200">
        <f>Community!M10</f>
        <v>0</v>
      </c>
      <c r="J11" s="201" t="e">
        <f t="shared" si="3"/>
        <v>#N/A</v>
      </c>
      <c r="K11" s="205">
        <f t="shared" si="4"/>
        <v>0</v>
      </c>
      <c r="L11" s="206" t="e">
        <f t="shared" si="5"/>
        <v>#N/A</v>
      </c>
      <c r="M11" s="206">
        <f>(Community!P10+Global!P10+Enterprise!Q10+Project!AD10)</f>
        <v>0</v>
      </c>
      <c r="N11" s="207" t="e">
        <f>VLOOKUP(L11,P11:$Q$11,2,TRUE)</f>
        <v>#N/A</v>
      </c>
      <c r="O11" s="8"/>
      <c r="P11" s="112">
        <v>270</v>
      </c>
      <c r="Q11" s="113" t="s">
        <v>13</v>
      </c>
    </row>
    <row r="12" spans="1:17" s="5" customFormat="1" x14ac:dyDescent="0.25">
      <c r="A12" s="306"/>
      <c r="B12" s="307"/>
      <c r="C12" s="187">
        <f>Project!AA11</f>
        <v>0</v>
      </c>
      <c r="D12" s="188" t="e">
        <f t="shared" si="0"/>
        <v>#N/A</v>
      </c>
      <c r="E12" s="97">
        <f>Enterprise!N11</f>
        <v>0</v>
      </c>
      <c r="F12" s="98" t="e">
        <f t="shared" si="1"/>
        <v>#N/A</v>
      </c>
      <c r="G12" s="195">
        <f>Global!M11</f>
        <v>0</v>
      </c>
      <c r="H12" s="196" t="e">
        <f t="shared" si="2"/>
        <v>#N/A</v>
      </c>
      <c r="I12" s="200">
        <f>Community!M11</f>
        <v>0</v>
      </c>
      <c r="J12" s="201" t="e">
        <f t="shared" si="3"/>
        <v>#N/A</v>
      </c>
      <c r="K12" s="205">
        <f t="shared" si="4"/>
        <v>0</v>
      </c>
      <c r="L12" s="206" t="e">
        <f t="shared" si="5"/>
        <v>#N/A</v>
      </c>
      <c r="M12" s="206">
        <f>(Community!P11+Global!P11+Enterprise!Q11+Project!AD11)</f>
        <v>0</v>
      </c>
      <c r="N12" s="207" t="e">
        <f>VLOOKUP(L12,P$11:$Q12,2,TRUE)</f>
        <v>#N/A</v>
      </c>
      <c r="O12" s="8"/>
      <c r="P12" s="22"/>
      <c r="Q12" s="22"/>
    </row>
    <row r="13" spans="1:17" s="5" customFormat="1" x14ac:dyDescent="0.25">
      <c r="A13" s="306"/>
      <c r="B13" s="307"/>
      <c r="C13" s="187">
        <f>Project!AA12</f>
        <v>0</v>
      </c>
      <c r="D13" s="188" t="e">
        <f t="shared" si="0"/>
        <v>#N/A</v>
      </c>
      <c r="E13" s="97">
        <f>Enterprise!N12</f>
        <v>0</v>
      </c>
      <c r="F13" s="98" t="e">
        <f t="shared" si="1"/>
        <v>#N/A</v>
      </c>
      <c r="G13" s="195">
        <f>Global!M12</f>
        <v>0</v>
      </c>
      <c r="H13" s="196" t="e">
        <f t="shared" si="2"/>
        <v>#N/A</v>
      </c>
      <c r="I13" s="200">
        <f>Community!M12</f>
        <v>0</v>
      </c>
      <c r="J13" s="201" t="e">
        <f t="shared" si="3"/>
        <v>#N/A</v>
      </c>
      <c r="K13" s="205">
        <f t="shared" si="4"/>
        <v>0</v>
      </c>
      <c r="L13" s="206" t="e">
        <f t="shared" si="5"/>
        <v>#N/A</v>
      </c>
      <c r="M13" s="206">
        <f>(Community!P12+Global!P12+Enterprise!Q12+Project!AD12)</f>
        <v>0</v>
      </c>
      <c r="N13" s="207" t="e">
        <f>VLOOKUP(L13,P$11:$Q13,2,TRUE)</f>
        <v>#N/A</v>
      </c>
      <c r="O13" s="8"/>
      <c r="P13" s="8"/>
      <c r="Q13" s="8"/>
    </row>
    <row r="14" spans="1:17" s="5" customFormat="1" x14ac:dyDescent="0.25">
      <c r="A14" s="306"/>
      <c r="B14" s="307"/>
      <c r="C14" s="187">
        <f>Project!AA13</f>
        <v>0</v>
      </c>
      <c r="D14" s="188" t="e">
        <f t="shared" si="0"/>
        <v>#N/A</v>
      </c>
      <c r="E14" s="97">
        <f>Enterprise!N13</f>
        <v>0</v>
      </c>
      <c r="F14" s="98" t="e">
        <f t="shared" si="1"/>
        <v>#N/A</v>
      </c>
      <c r="G14" s="195">
        <f>Global!M13</f>
        <v>0</v>
      </c>
      <c r="H14" s="196" t="e">
        <f t="shared" si="2"/>
        <v>#N/A</v>
      </c>
      <c r="I14" s="200">
        <f>Community!M13</f>
        <v>0</v>
      </c>
      <c r="J14" s="201" t="e">
        <f t="shared" si="3"/>
        <v>#N/A</v>
      </c>
      <c r="K14" s="205">
        <f t="shared" si="4"/>
        <v>0</v>
      </c>
      <c r="L14" s="206" t="e">
        <f t="shared" si="5"/>
        <v>#N/A</v>
      </c>
      <c r="M14" s="206">
        <f>(Community!P13+Global!P13+Enterprise!Q13+Project!AD13)</f>
        <v>0</v>
      </c>
      <c r="N14" s="207" t="e">
        <f>VLOOKUP(L14,P$11:$Q14,2,TRUE)</f>
        <v>#N/A</v>
      </c>
      <c r="O14" s="8"/>
      <c r="P14" s="8"/>
      <c r="Q14" s="8"/>
    </row>
    <row r="15" spans="1:17" s="5" customFormat="1" x14ac:dyDescent="0.25">
      <c r="A15" s="306"/>
      <c r="B15" s="307"/>
      <c r="C15" s="187">
        <f>Project!AA14</f>
        <v>0</v>
      </c>
      <c r="D15" s="188" t="e">
        <f t="shared" si="0"/>
        <v>#N/A</v>
      </c>
      <c r="E15" s="97">
        <f>Enterprise!N14</f>
        <v>0</v>
      </c>
      <c r="F15" s="98" t="e">
        <f t="shared" si="1"/>
        <v>#N/A</v>
      </c>
      <c r="G15" s="195">
        <f>Global!M14</f>
        <v>0</v>
      </c>
      <c r="H15" s="196" t="e">
        <f t="shared" si="2"/>
        <v>#N/A</v>
      </c>
      <c r="I15" s="200">
        <f>Community!M14</f>
        <v>0</v>
      </c>
      <c r="J15" s="201" t="e">
        <f t="shared" si="3"/>
        <v>#N/A</v>
      </c>
      <c r="K15" s="205">
        <f t="shared" si="4"/>
        <v>0</v>
      </c>
      <c r="L15" s="206" t="e">
        <f t="shared" si="5"/>
        <v>#N/A</v>
      </c>
      <c r="M15" s="206">
        <f>(Community!P14+Global!P14+Enterprise!Q14+Project!AD14)</f>
        <v>0</v>
      </c>
      <c r="N15" s="207" t="e">
        <f>VLOOKUP(L15,P$11:$Q15,2,TRUE)</f>
        <v>#N/A</v>
      </c>
      <c r="O15" s="8"/>
      <c r="P15" s="8"/>
      <c r="Q15" s="8"/>
    </row>
    <row r="16" spans="1:17" s="5" customFormat="1" x14ac:dyDescent="0.25">
      <c r="A16" s="306"/>
      <c r="B16" s="307"/>
      <c r="C16" s="187">
        <f>Project!AA15</f>
        <v>0</v>
      </c>
      <c r="D16" s="188" t="e">
        <f t="shared" si="0"/>
        <v>#N/A</v>
      </c>
      <c r="E16" s="97">
        <f>Enterprise!N15</f>
        <v>0</v>
      </c>
      <c r="F16" s="98" t="e">
        <f t="shared" si="1"/>
        <v>#N/A</v>
      </c>
      <c r="G16" s="195">
        <f>Global!M15</f>
        <v>0</v>
      </c>
      <c r="H16" s="196" t="e">
        <f t="shared" si="2"/>
        <v>#N/A</v>
      </c>
      <c r="I16" s="200">
        <f>Community!M15</f>
        <v>0</v>
      </c>
      <c r="J16" s="201" t="e">
        <f t="shared" si="3"/>
        <v>#N/A</v>
      </c>
      <c r="K16" s="205">
        <f t="shared" si="4"/>
        <v>0</v>
      </c>
      <c r="L16" s="206" t="e">
        <f t="shared" si="5"/>
        <v>#N/A</v>
      </c>
      <c r="M16" s="206">
        <f>(Community!P15+Global!P15+Enterprise!Q15+Project!AD15)</f>
        <v>0</v>
      </c>
      <c r="N16" s="207" t="e">
        <f>VLOOKUP(L16,P$11:$Q16,2,TRUE)</f>
        <v>#N/A</v>
      </c>
      <c r="O16" s="8"/>
      <c r="P16" s="8"/>
      <c r="Q16" s="8"/>
    </row>
    <row r="17" spans="1:17" s="5" customFormat="1" x14ac:dyDescent="0.25">
      <c r="A17" s="306"/>
      <c r="B17" s="307"/>
      <c r="C17" s="187">
        <f>Project!AA16</f>
        <v>0</v>
      </c>
      <c r="D17" s="188" t="e">
        <f t="shared" si="0"/>
        <v>#N/A</v>
      </c>
      <c r="E17" s="97">
        <f>Enterprise!N16</f>
        <v>0</v>
      </c>
      <c r="F17" s="98" t="e">
        <f t="shared" si="1"/>
        <v>#N/A</v>
      </c>
      <c r="G17" s="195">
        <f>Global!M16</f>
        <v>0</v>
      </c>
      <c r="H17" s="196" t="e">
        <f t="shared" si="2"/>
        <v>#N/A</v>
      </c>
      <c r="I17" s="200">
        <f>Community!M16</f>
        <v>0</v>
      </c>
      <c r="J17" s="201" t="e">
        <f t="shared" si="3"/>
        <v>#N/A</v>
      </c>
      <c r="K17" s="205">
        <f t="shared" si="4"/>
        <v>0</v>
      </c>
      <c r="L17" s="206" t="e">
        <f t="shared" si="5"/>
        <v>#N/A</v>
      </c>
      <c r="M17" s="206">
        <f>(Community!P16+Global!P16+Enterprise!Q16+Project!AD16)</f>
        <v>0</v>
      </c>
      <c r="N17" s="207" t="e">
        <f>VLOOKUP(L17,P$11:$Q17,2,TRUE)</f>
        <v>#N/A</v>
      </c>
      <c r="O17" s="8"/>
      <c r="P17" s="8"/>
      <c r="Q17" s="8"/>
    </row>
    <row r="18" spans="1:17" s="5" customFormat="1" x14ac:dyDescent="0.25">
      <c r="A18" s="306"/>
      <c r="B18" s="307"/>
      <c r="C18" s="187">
        <f>Project!AA17</f>
        <v>0</v>
      </c>
      <c r="D18" s="188" t="e">
        <f t="shared" si="0"/>
        <v>#N/A</v>
      </c>
      <c r="E18" s="97">
        <f>Enterprise!N17</f>
        <v>0</v>
      </c>
      <c r="F18" s="98" t="e">
        <f t="shared" si="1"/>
        <v>#N/A</v>
      </c>
      <c r="G18" s="195">
        <f>Global!M17</f>
        <v>0</v>
      </c>
      <c r="H18" s="196" t="e">
        <f t="shared" si="2"/>
        <v>#N/A</v>
      </c>
      <c r="I18" s="200">
        <f>Community!M17</f>
        <v>0</v>
      </c>
      <c r="J18" s="201" t="e">
        <f t="shared" si="3"/>
        <v>#N/A</v>
      </c>
      <c r="K18" s="205">
        <f t="shared" si="4"/>
        <v>0</v>
      </c>
      <c r="L18" s="206" t="e">
        <f t="shared" si="5"/>
        <v>#N/A</v>
      </c>
      <c r="M18" s="206">
        <f>(Community!P17+Global!P17+Enterprise!Q17+Project!AD17)</f>
        <v>0</v>
      </c>
      <c r="N18" s="207" t="e">
        <f>VLOOKUP(L18,P$11:$Q18,2,TRUE)</f>
        <v>#N/A</v>
      </c>
      <c r="O18" s="8"/>
      <c r="P18" s="8"/>
      <c r="Q18" s="8"/>
    </row>
    <row r="19" spans="1:17" s="5" customFormat="1" x14ac:dyDescent="0.25">
      <c r="A19" s="306"/>
      <c r="B19" s="307"/>
      <c r="C19" s="187">
        <f>Project!AA18</f>
        <v>0</v>
      </c>
      <c r="D19" s="188" t="e">
        <f t="shared" si="0"/>
        <v>#N/A</v>
      </c>
      <c r="E19" s="97">
        <f>Enterprise!N18</f>
        <v>0</v>
      </c>
      <c r="F19" s="98" t="e">
        <f t="shared" si="1"/>
        <v>#N/A</v>
      </c>
      <c r="G19" s="195">
        <f>Global!M18</f>
        <v>0</v>
      </c>
      <c r="H19" s="196" t="e">
        <f t="shared" si="2"/>
        <v>#N/A</v>
      </c>
      <c r="I19" s="200">
        <f>Community!M18</f>
        <v>0</v>
      </c>
      <c r="J19" s="201" t="e">
        <f t="shared" si="3"/>
        <v>#N/A</v>
      </c>
      <c r="K19" s="205">
        <f t="shared" si="4"/>
        <v>0</v>
      </c>
      <c r="L19" s="206" t="e">
        <f t="shared" si="5"/>
        <v>#N/A</v>
      </c>
      <c r="M19" s="206">
        <f>(Community!P18+Global!P18+Enterprise!Q18+Project!AD18)</f>
        <v>0</v>
      </c>
      <c r="N19" s="207" t="e">
        <f>VLOOKUP(L19,P$11:$Q19,2,TRUE)</f>
        <v>#N/A</v>
      </c>
      <c r="O19" s="8"/>
      <c r="P19" s="8"/>
      <c r="Q19" s="8"/>
    </row>
    <row r="20" spans="1:17" s="5" customFormat="1" x14ac:dyDescent="0.25">
      <c r="A20" s="306"/>
      <c r="B20" s="307"/>
      <c r="C20" s="187">
        <f>Project!AA19</f>
        <v>0</v>
      </c>
      <c r="D20" s="188" t="e">
        <f t="shared" si="0"/>
        <v>#N/A</v>
      </c>
      <c r="E20" s="97">
        <f>Enterprise!N19</f>
        <v>0</v>
      </c>
      <c r="F20" s="98" t="e">
        <f t="shared" si="1"/>
        <v>#N/A</v>
      </c>
      <c r="G20" s="195">
        <f>Global!M19</f>
        <v>0</v>
      </c>
      <c r="H20" s="196" t="e">
        <f t="shared" si="2"/>
        <v>#N/A</v>
      </c>
      <c r="I20" s="200">
        <f>Community!M19</f>
        <v>0</v>
      </c>
      <c r="J20" s="201" t="e">
        <f t="shared" si="3"/>
        <v>#N/A</v>
      </c>
      <c r="K20" s="205">
        <f t="shared" si="4"/>
        <v>0</v>
      </c>
      <c r="L20" s="206" t="e">
        <f t="shared" si="5"/>
        <v>#N/A</v>
      </c>
      <c r="M20" s="206">
        <f>(Community!P19+Global!P19+Enterprise!Q19+Project!AD19)</f>
        <v>0</v>
      </c>
      <c r="N20" s="207" t="e">
        <f>VLOOKUP(L20,P$11:$Q20,2,TRUE)</f>
        <v>#N/A</v>
      </c>
      <c r="O20" s="8"/>
      <c r="P20" s="8"/>
      <c r="Q20" s="8"/>
    </row>
    <row r="21" spans="1:17" s="5" customFormat="1" x14ac:dyDescent="0.25">
      <c r="A21" s="306"/>
      <c r="B21" s="307"/>
      <c r="C21" s="187">
        <f>Project!AA20</f>
        <v>0</v>
      </c>
      <c r="D21" s="188" t="e">
        <f t="shared" si="0"/>
        <v>#N/A</v>
      </c>
      <c r="E21" s="97">
        <f>Enterprise!N20</f>
        <v>0</v>
      </c>
      <c r="F21" s="98" t="e">
        <f t="shared" si="1"/>
        <v>#N/A</v>
      </c>
      <c r="G21" s="195">
        <f>Global!M20</f>
        <v>0</v>
      </c>
      <c r="H21" s="196" t="e">
        <f t="shared" si="2"/>
        <v>#N/A</v>
      </c>
      <c r="I21" s="200">
        <f>Community!M20</f>
        <v>0</v>
      </c>
      <c r="J21" s="201" t="e">
        <f t="shared" si="3"/>
        <v>#N/A</v>
      </c>
      <c r="K21" s="205">
        <f t="shared" si="4"/>
        <v>0</v>
      </c>
      <c r="L21" s="206" t="e">
        <f t="shared" si="5"/>
        <v>#N/A</v>
      </c>
      <c r="M21" s="206">
        <f>(Community!P20+Global!P20+Enterprise!Q20+Project!AD20)</f>
        <v>0</v>
      </c>
      <c r="N21" s="207" t="e">
        <f>VLOOKUP(L21,P$11:$Q21,2,TRUE)</f>
        <v>#N/A</v>
      </c>
      <c r="O21" s="8"/>
      <c r="P21" s="8"/>
      <c r="Q21" s="8"/>
    </row>
    <row r="22" spans="1:17" s="5" customFormat="1" x14ac:dyDescent="0.25">
      <c r="A22" s="306"/>
      <c r="B22" s="307"/>
      <c r="C22" s="187">
        <f>Project!AA21</f>
        <v>0</v>
      </c>
      <c r="D22" s="188" t="e">
        <f t="shared" si="0"/>
        <v>#N/A</v>
      </c>
      <c r="E22" s="97">
        <f>Enterprise!N21</f>
        <v>0</v>
      </c>
      <c r="F22" s="98" t="e">
        <f t="shared" si="1"/>
        <v>#N/A</v>
      </c>
      <c r="G22" s="195">
        <f>Global!M21</f>
        <v>0</v>
      </c>
      <c r="H22" s="196" t="e">
        <f t="shared" si="2"/>
        <v>#N/A</v>
      </c>
      <c r="I22" s="200">
        <f>Community!M21</f>
        <v>0</v>
      </c>
      <c r="J22" s="201" t="e">
        <f t="shared" si="3"/>
        <v>#N/A</v>
      </c>
      <c r="K22" s="205">
        <f t="shared" si="4"/>
        <v>0</v>
      </c>
      <c r="L22" s="206" t="e">
        <f t="shared" si="5"/>
        <v>#N/A</v>
      </c>
      <c r="M22" s="206">
        <f>(Community!P21+Global!P21+Enterprise!Q21+Project!AD21)</f>
        <v>0</v>
      </c>
      <c r="N22" s="207" t="e">
        <f>VLOOKUP(L22,P$11:$Q22,2,TRUE)</f>
        <v>#N/A</v>
      </c>
      <c r="O22" s="8"/>
      <c r="P22" s="8"/>
      <c r="Q22" s="8"/>
    </row>
    <row r="23" spans="1:17" s="5" customFormat="1" x14ac:dyDescent="0.25">
      <c r="A23" s="306"/>
      <c r="B23" s="307"/>
      <c r="C23" s="187">
        <f>Project!AA22</f>
        <v>0</v>
      </c>
      <c r="D23" s="188" t="e">
        <f t="shared" si="0"/>
        <v>#N/A</v>
      </c>
      <c r="E23" s="97">
        <f>Enterprise!N22</f>
        <v>0</v>
      </c>
      <c r="F23" s="98" t="e">
        <f t="shared" si="1"/>
        <v>#N/A</v>
      </c>
      <c r="G23" s="195">
        <f>Global!M22</f>
        <v>0</v>
      </c>
      <c r="H23" s="196" t="e">
        <f t="shared" si="2"/>
        <v>#N/A</v>
      </c>
      <c r="I23" s="200">
        <f>Community!M22</f>
        <v>0</v>
      </c>
      <c r="J23" s="201" t="e">
        <f t="shared" si="3"/>
        <v>#N/A</v>
      </c>
      <c r="K23" s="205">
        <f t="shared" si="4"/>
        <v>0</v>
      </c>
      <c r="L23" s="206" t="e">
        <f t="shared" si="5"/>
        <v>#N/A</v>
      </c>
      <c r="M23" s="206">
        <f>(Community!P22+Global!P22+Enterprise!Q22+Project!AD22)</f>
        <v>0</v>
      </c>
      <c r="N23" s="207" t="e">
        <f>VLOOKUP(L23,P$11:$Q23,2,TRUE)</f>
        <v>#N/A</v>
      </c>
      <c r="O23" s="8"/>
      <c r="P23" s="8"/>
      <c r="Q23" s="8"/>
    </row>
    <row r="24" spans="1:17" s="5" customFormat="1" x14ac:dyDescent="0.25">
      <c r="A24" s="306"/>
      <c r="B24" s="307"/>
      <c r="C24" s="187">
        <f>Project!AA23</f>
        <v>0</v>
      </c>
      <c r="D24" s="188" t="e">
        <f t="shared" si="0"/>
        <v>#N/A</v>
      </c>
      <c r="E24" s="97">
        <f>Enterprise!N23</f>
        <v>0</v>
      </c>
      <c r="F24" s="98" t="e">
        <f t="shared" si="1"/>
        <v>#N/A</v>
      </c>
      <c r="G24" s="195">
        <f>Global!M23</f>
        <v>0</v>
      </c>
      <c r="H24" s="196" t="e">
        <f t="shared" si="2"/>
        <v>#N/A</v>
      </c>
      <c r="I24" s="200">
        <f>Community!M23</f>
        <v>0</v>
      </c>
      <c r="J24" s="201" t="e">
        <f t="shared" si="3"/>
        <v>#N/A</v>
      </c>
      <c r="K24" s="205">
        <f t="shared" si="4"/>
        <v>0</v>
      </c>
      <c r="L24" s="206" t="e">
        <f t="shared" si="5"/>
        <v>#N/A</v>
      </c>
      <c r="M24" s="206">
        <f>(Community!P23+Global!P23+Enterprise!Q23+Project!AD23)</f>
        <v>0</v>
      </c>
      <c r="N24" s="207" t="e">
        <f>VLOOKUP(L24,P$11:$Q24,2,TRUE)</f>
        <v>#N/A</v>
      </c>
      <c r="O24" s="8"/>
      <c r="P24" s="8"/>
      <c r="Q24" s="8"/>
    </row>
    <row r="25" spans="1:17" s="5" customFormat="1" x14ac:dyDescent="0.25">
      <c r="A25" s="306"/>
      <c r="B25" s="307"/>
      <c r="C25" s="187">
        <f>Project!AA24</f>
        <v>0</v>
      </c>
      <c r="D25" s="188" t="e">
        <f t="shared" si="0"/>
        <v>#N/A</v>
      </c>
      <c r="E25" s="97">
        <f>Enterprise!N24</f>
        <v>0</v>
      </c>
      <c r="F25" s="98" t="e">
        <f t="shared" si="1"/>
        <v>#N/A</v>
      </c>
      <c r="G25" s="195">
        <f>Global!M24</f>
        <v>0</v>
      </c>
      <c r="H25" s="196" t="e">
        <f t="shared" si="2"/>
        <v>#N/A</v>
      </c>
      <c r="I25" s="200">
        <f>Community!M24</f>
        <v>0</v>
      </c>
      <c r="J25" s="201" t="e">
        <f t="shared" si="3"/>
        <v>#N/A</v>
      </c>
      <c r="K25" s="205">
        <f t="shared" si="4"/>
        <v>0</v>
      </c>
      <c r="L25" s="206" t="e">
        <f t="shared" si="5"/>
        <v>#N/A</v>
      </c>
      <c r="M25" s="206">
        <f>(Community!P24+Global!P24+Enterprise!Q24+Project!AD24)</f>
        <v>0</v>
      </c>
      <c r="N25" s="207" t="e">
        <f>VLOOKUP(L25,P$11:$Q25,2,TRUE)</f>
        <v>#N/A</v>
      </c>
      <c r="O25" s="8"/>
      <c r="P25" s="8"/>
      <c r="Q25" s="8"/>
    </row>
    <row r="26" spans="1:17" s="5" customFormat="1" x14ac:dyDescent="0.25">
      <c r="A26" s="306"/>
      <c r="B26" s="307"/>
      <c r="C26" s="187">
        <f>Project!AA25</f>
        <v>0</v>
      </c>
      <c r="D26" s="188" t="e">
        <f t="shared" si="0"/>
        <v>#N/A</v>
      </c>
      <c r="E26" s="97">
        <f>Enterprise!N25</f>
        <v>0</v>
      </c>
      <c r="F26" s="98" t="e">
        <f t="shared" si="1"/>
        <v>#N/A</v>
      </c>
      <c r="G26" s="195">
        <f>Global!M25</f>
        <v>0</v>
      </c>
      <c r="H26" s="196" t="e">
        <f t="shared" si="2"/>
        <v>#N/A</v>
      </c>
      <c r="I26" s="200">
        <f>Community!M25</f>
        <v>0</v>
      </c>
      <c r="J26" s="201" t="e">
        <f t="shared" si="3"/>
        <v>#N/A</v>
      </c>
      <c r="K26" s="205">
        <f t="shared" si="4"/>
        <v>0</v>
      </c>
      <c r="L26" s="206" t="e">
        <f t="shared" si="5"/>
        <v>#N/A</v>
      </c>
      <c r="M26" s="206">
        <f>(Community!P25+Global!P25+Enterprise!Q25+Project!AD25)</f>
        <v>0</v>
      </c>
      <c r="N26" s="207" t="e">
        <f>VLOOKUP(L26,P$11:$Q26,2,TRUE)</f>
        <v>#N/A</v>
      </c>
      <c r="O26" s="8"/>
      <c r="P26" s="8"/>
      <c r="Q26" s="8"/>
    </row>
    <row r="27" spans="1:17" s="5" customFormat="1" x14ac:dyDescent="0.25">
      <c r="A27" s="306"/>
      <c r="B27" s="307"/>
      <c r="C27" s="187">
        <f>Project!AA26</f>
        <v>0</v>
      </c>
      <c r="D27" s="188" t="e">
        <f t="shared" si="0"/>
        <v>#N/A</v>
      </c>
      <c r="E27" s="97">
        <f>Enterprise!N26</f>
        <v>0</v>
      </c>
      <c r="F27" s="98" t="e">
        <f t="shared" si="1"/>
        <v>#N/A</v>
      </c>
      <c r="G27" s="195">
        <f>Global!M26</f>
        <v>0</v>
      </c>
      <c r="H27" s="196" t="e">
        <f t="shared" si="2"/>
        <v>#N/A</v>
      </c>
      <c r="I27" s="200">
        <f>Community!M26</f>
        <v>0</v>
      </c>
      <c r="J27" s="201" t="e">
        <f t="shared" si="3"/>
        <v>#N/A</v>
      </c>
      <c r="K27" s="205">
        <f t="shared" si="4"/>
        <v>0</v>
      </c>
      <c r="L27" s="206" t="e">
        <f t="shared" si="5"/>
        <v>#N/A</v>
      </c>
      <c r="M27" s="206">
        <f>(Community!P26+Global!P26+Enterprise!Q26+Project!AD26)</f>
        <v>0</v>
      </c>
      <c r="N27" s="207" t="e">
        <f>VLOOKUP(L27,P$11:$Q27,2,TRUE)</f>
        <v>#N/A</v>
      </c>
      <c r="O27" s="8"/>
      <c r="P27" s="8"/>
      <c r="Q27" s="8"/>
    </row>
    <row r="28" spans="1:17" s="5" customFormat="1" x14ac:dyDescent="0.25">
      <c r="A28" s="306"/>
      <c r="B28" s="307"/>
      <c r="C28" s="187">
        <f>Project!AA27</f>
        <v>0</v>
      </c>
      <c r="D28" s="188" t="e">
        <f t="shared" si="0"/>
        <v>#N/A</v>
      </c>
      <c r="E28" s="97">
        <f>Enterprise!N27</f>
        <v>0</v>
      </c>
      <c r="F28" s="98" t="e">
        <f t="shared" si="1"/>
        <v>#N/A</v>
      </c>
      <c r="G28" s="195">
        <f>Global!M27</f>
        <v>0</v>
      </c>
      <c r="H28" s="196" t="e">
        <f t="shared" si="2"/>
        <v>#N/A</v>
      </c>
      <c r="I28" s="200">
        <f>Community!M27</f>
        <v>0</v>
      </c>
      <c r="J28" s="201" t="e">
        <f t="shared" si="3"/>
        <v>#N/A</v>
      </c>
      <c r="K28" s="205">
        <f t="shared" si="4"/>
        <v>0</v>
      </c>
      <c r="L28" s="206" t="e">
        <f t="shared" si="5"/>
        <v>#N/A</v>
      </c>
      <c r="M28" s="206">
        <f>(Community!P27+Global!P27+Enterprise!Q27+Project!AD27)</f>
        <v>0</v>
      </c>
      <c r="N28" s="207" t="e">
        <f>VLOOKUP(L28,P$11:$Q28,2,TRUE)</f>
        <v>#N/A</v>
      </c>
      <c r="O28" s="8"/>
      <c r="P28" s="8"/>
      <c r="Q28" s="8"/>
    </row>
    <row r="29" spans="1:17" s="5" customFormat="1" x14ac:dyDescent="0.25">
      <c r="A29" s="306"/>
      <c r="B29" s="307"/>
      <c r="C29" s="187">
        <f>Project!AA28</f>
        <v>0</v>
      </c>
      <c r="D29" s="188" t="e">
        <f t="shared" si="0"/>
        <v>#N/A</v>
      </c>
      <c r="E29" s="97">
        <f>Enterprise!N28</f>
        <v>0</v>
      </c>
      <c r="F29" s="98" t="e">
        <f t="shared" si="1"/>
        <v>#N/A</v>
      </c>
      <c r="G29" s="195">
        <f>Global!M28</f>
        <v>0</v>
      </c>
      <c r="H29" s="196" t="e">
        <f t="shared" si="2"/>
        <v>#N/A</v>
      </c>
      <c r="I29" s="200">
        <f>Community!M28</f>
        <v>0</v>
      </c>
      <c r="J29" s="201" t="e">
        <f t="shared" si="3"/>
        <v>#N/A</v>
      </c>
      <c r="K29" s="205">
        <f t="shared" si="4"/>
        <v>0</v>
      </c>
      <c r="L29" s="206" t="e">
        <f t="shared" si="5"/>
        <v>#N/A</v>
      </c>
      <c r="M29" s="206">
        <f>(Community!P28+Global!P28+Enterprise!Q28+Project!AD28)</f>
        <v>0</v>
      </c>
      <c r="N29" s="207" t="e">
        <f>VLOOKUP(L29,P$11:$Q29,2,TRUE)</f>
        <v>#N/A</v>
      </c>
      <c r="O29" s="8"/>
      <c r="P29" s="8"/>
      <c r="Q29" s="8"/>
    </row>
    <row r="30" spans="1:17" s="5" customFormat="1" x14ac:dyDescent="0.25">
      <c r="A30" s="306"/>
      <c r="B30" s="307"/>
      <c r="C30" s="187">
        <f>Project!AA29</f>
        <v>0</v>
      </c>
      <c r="D30" s="188" t="e">
        <f t="shared" si="0"/>
        <v>#N/A</v>
      </c>
      <c r="E30" s="97">
        <f>Enterprise!N29</f>
        <v>0</v>
      </c>
      <c r="F30" s="98" t="e">
        <f t="shared" si="1"/>
        <v>#N/A</v>
      </c>
      <c r="G30" s="195">
        <f>Global!M29</f>
        <v>0</v>
      </c>
      <c r="H30" s="196" t="e">
        <f t="shared" si="2"/>
        <v>#N/A</v>
      </c>
      <c r="I30" s="200">
        <f>Community!M29</f>
        <v>0</v>
      </c>
      <c r="J30" s="201" t="e">
        <f t="shared" si="3"/>
        <v>#N/A</v>
      </c>
      <c r="K30" s="205">
        <f t="shared" si="4"/>
        <v>0</v>
      </c>
      <c r="L30" s="206" t="e">
        <f t="shared" si="5"/>
        <v>#N/A</v>
      </c>
      <c r="M30" s="206">
        <f>(Community!P29+Global!P29+Enterprise!Q29+Project!AD29)</f>
        <v>0</v>
      </c>
      <c r="N30" s="207" t="e">
        <f>VLOOKUP(L30,P$11:$Q30,2,TRUE)</f>
        <v>#N/A</v>
      </c>
      <c r="O30" s="8"/>
      <c r="P30" s="8"/>
      <c r="Q30" s="8"/>
    </row>
    <row r="31" spans="1:17" s="5" customFormat="1" ht="15.75" thickBot="1" x14ac:dyDescent="0.3">
      <c r="A31" s="330"/>
      <c r="B31" s="331"/>
      <c r="C31" s="189"/>
      <c r="D31" s="190" t="e">
        <f t="shared" si="0"/>
        <v>#N/A</v>
      </c>
      <c r="E31" s="97">
        <f>Enterprise!N30</f>
        <v>0</v>
      </c>
      <c r="F31" s="99" t="e">
        <f t="shared" si="1"/>
        <v>#N/A</v>
      </c>
      <c r="G31" s="195">
        <f>Global!M30</f>
        <v>0</v>
      </c>
      <c r="H31" s="197" t="e">
        <f t="shared" si="2"/>
        <v>#N/A</v>
      </c>
      <c r="I31" s="200">
        <f>Community!M30</f>
        <v>0</v>
      </c>
      <c r="J31" s="202" t="e">
        <f t="shared" si="3"/>
        <v>#N/A</v>
      </c>
      <c r="K31" s="205">
        <f>(C31+E31+G31+I31)</f>
        <v>0</v>
      </c>
      <c r="L31" s="208" t="e">
        <f t="shared" si="5"/>
        <v>#N/A</v>
      </c>
      <c r="M31" s="206">
        <f>(Community!P30+Global!P30+Enterprise!Q30+Project!AD30)</f>
        <v>0</v>
      </c>
      <c r="N31" s="234" t="e">
        <f>VLOOKUP(L31,P$11:$Q31,2,TRUE)</f>
        <v>#N/A</v>
      </c>
      <c r="O31" s="8"/>
      <c r="P31" s="8"/>
      <c r="Q31" s="8"/>
    </row>
    <row r="32" spans="1:17" s="5" customFormat="1" x14ac:dyDescent="0.25">
      <c r="A32" s="8"/>
      <c r="B32" s="8"/>
      <c r="C32" s="209" t="s">
        <v>95</v>
      </c>
      <c r="D32" s="209" t="s">
        <v>95</v>
      </c>
      <c r="E32" s="209" t="s">
        <v>95</v>
      </c>
      <c r="F32" s="209" t="s">
        <v>95</v>
      </c>
      <c r="G32" s="209" t="s">
        <v>95</v>
      </c>
      <c r="H32" s="209" t="s">
        <v>95</v>
      </c>
      <c r="I32" s="209" t="s">
        <v>95</v>
      </c>
      <c r="J32" s="209" t="s">
        <v>95</v>
      </c>
      <c r="K32" s="9"/>
      <c r="L32" s="8"/>
      <c r="M32" s="8"/>
      <c r="N32" s="8"/>
      <c r="O32" s="8"/>
      <c r="P32" s="8"/>
      <c r="Q32" s="8"/>
    </row>
    <row r="33" spans="2:11" ht="18.75" x14ac:dyDescent="0.25">
      <c r="C33" s="129">
        <v>1</v>
      </c>
      <c r="D33" s="221">
        <v>2</v>
      </c>
      <c r="E33" s="222">
        <v>1</v>
      </c>
      <c r="F33" s="222">
        <v>2</v>
      </c>
      <c r="G33" s="223">
        <v>1</v>
      </c>
      <c r="H33" s="224">
        <v>2</v>
      </c>
      <c r="I33" s="12">
        <v>1</v>
      </c>
      <c r="J33" s="12">
        <v>2</v>
      </c>
      <c r="K33" s="225"/>
    </row>
    <row r="34" spans="2:11" ht="18.75" x14ac:dyDescent="0.25">
      <c r="B34" s="23"/>
      <c r="C34" s="129">
        <v>2</v>
      </c>
      <c r="D34" s="221">
        <v>4</v>
      </c>
      <c r="E34" s="222">
        <v>2</v>
      </c>
      <c r="F34" s="222">
        <v>5</v>
      </c>
      <c r="G34" s="223">
        <v>2</v>
      </c>
      <c r="H34" s="224">
        <v>4</v>
      </c>
      <c r="I34" s="12">
        <v>2</v>
      </c>
      <c r="J34" s="12">
        <v>4</v>
      </c>
      <c r="K34" s="57"/>
    </row>
    <row r="35" spans="2:11" ht="18.75" x14ac:dyDescent="0.25">
      <c r="B35" s="23"/>
      <c r="C35" s="129">
        <v>3</v>
      </c>
      <c r="D35" s="221">
        <v>6</v>
      </c>
      <c r="E35" s="222">
        <v>3</v>
      </c>
      <c r="F35" s="222">
        <v>7</v>
      </c>
      <c r="G35" s="223">
        <v>3</v>
      </c>
      <c r="H35" s="224">
        <v>5</v>
      </c>
      <c r="I35" s="12">
        <v>3</v>
      </c>
      <c r="J35" s="12">
        <v>5</v>
      </c>
      <c r="K35" s="57"/>
    </row>
    <row r="36" spans="2:11" ht="18.75" x14ac:dyDescent="0.25">
      <c r="B36" s="23"/>
      <c r="C36" s="129">
        <v>4</v>
      </c>
      <c r="D36" s="221">
        <v>8</v>
      </c>
      <c r="E36" s="222">
        <v>4</v>
      </c>
      <c r="F36" s="222">
        <v>10</v>
      </c>
      <c r="G36" s="223">
        <v>4</v>
      </c>
      <c r="H36" s="224">
        <v>7</v>
      </c>
      <c r="I36" s="12">
        <v>4</v>
      </c>
      <c r="J36" s="12">
        <v>7</v>
      </c>
      <c r="K36" s="57"/>
    </row>
    <row r="37" spans="2:11" ht="18.75" x14ac:dyDescent="0.25">
      <c r="B37" s="23"/>
      <c r="C37" s="129">
        <v>5</v>
      </c>
      <c r="D37" s="221">
        <v>10</v>
      </c>
      <c r="E37" s="222">
        <v>5</v>
      </c>
      <c r="F37" s="222">
        <v>12</v>
      </c>
      <c r="G37" s="223">
        <v>5</v>
      </c>
      <c r="H37" s="224">
        <v>9</v>
      </c>
      <c r="I37" s="12">
        <v>5</v>
      </c>
      <c r="J37" s="12">
        <v>9</v>
      </c>
      <c r="K37" s="57"/>
    </row>
    <row r="38" spans="2:11" ht="18.75" x14ac:dyDescent="0.25">
      <c r="B38" s="23"/>
      <c r="C38" s="129">
        <v>6</v>
      </c>
      <c r="D38" s="221">
        <v>12</v>
      </c>
      <c r="E38" s="222">
        <v>6</v>
      </c>
      <c r="F38" s="222">
        <v>13</v>
      </c>
      <c r="G38" s="223">
        <v>6</v>
      </c>
      <c r="H38" s="224">
        <v>10</v>
      </c>
      <c r="I38" s="12">
        <v>6</v>
      </c>
      <c r="J38" s="12">
        <v>10</v>
      </c>
      <c r="K38" s="57"/>
    </row>
    <row r="39" spans="2:11" ht="18.75" x14ac:dyDescent="0.25">
      <c r="B39" s="16"/>
      <c r="C39" s="40">
        <v>7</v>
      </c>
      <c r="D39" s="221">
        <v>14</v>
      </c>
      <c r="E39" s="222">
        <v>7</v>
      </c>
      <c r="F39" s="222">
        <v>14</v>
      </c>
      <c r="G39" s="223">
        <v>7</v>
      </c>
      <c r="H39" s="224">
        <v>11</v>
      </c>
      <c r="I39" s="12">
        <v>7</v>
      </c>
      <c r="J39" s="12">
        <v>11</v>
      </c>
      <c r="K39" s="57"/>
    </row>
    <row r="40" spans="2:11" ht="18.75" x14ac:dyDescent="0.25">
      <c r="B40" s="23"/>
      <c r="C40" s="129">
        <v>8</v>
      </c>
      <c r="D40" s="221">
        <v>16</v>
      </c>
      <c r="E40" s="222">
        <v>8</v>
      </c>
      <c r="F40" s="222">
        <v>16</v>
      </c>
      <c r="G40" s="223">
        <v>8</v>
      </c>
      <c r="H40" s="224">
        <v>12</v>
      </c>
      <c r="I40" s="12">
        <v>8</v>
      </c>
      <c r="J40" s="12">
        <v>12</v>
      </c>
      <c r="K40" s="57"/>
    </row>
    <row r="41" spans="2:11" ht="18.75" x14ac:dyDescent="0.25">
      <c r="B41" s="23"/>
      <c r="C41" s="129">
        <v>9</v>
      </c>
      <c r="D41" s="221">
        <v>18</v>
      </c>
      <c r="E41" s="222">
        <v>9</v>
      </c>
      <c r="F41" s="222">
        <v>17</v>
      </c>
      <c r="G41" s="223">
        <v>9</v>
      </c>
      <c r="H41" s="224">
        <v>13</v>
      </c>
      <c r="I41" s="12">
        <v>9</v>
      </c>
      <c r="J41" s="12">
        <v>13</v>
      </c>
      <c r="K41" s="57"/>
    </row>
    <row r="42" spans="2:11" ht="18.75" x14ac:dyDescent="0.25">
      <c r="C42" s="129">
        <v>10</v>
      </c>
      <c r="D42" s="221">
        <v>20</v>
      </c>
      <c r="E42" s="222">
        <v>10</v>
      </c>
      <c r="F42" s="222">
        <v>18</v>
      </c>
      <c r="G42" s="223">
        <v>10</v>
      </c>
      <c r="H42" s="224">
        <v>14</v>
      </c>
      <c r="I42" s="12">
        <v>10</v>
      </c>
      <c r="J42" s="12">
        <v>14</v>
      </c>
      <c r="K42" s="57"/>
    </row>
    <row r="43" spans="2:11" ht="18.75" x14ac:dyDescent="0.25">
      <c r="C43" s="129">
        <v>11</v>
      </c>
      <c r="D43" s="221">
        <v>22</v>
      </c>
      <c r="E43" s="222">
        <v>11</v>
      </c>
      <c r="F43" s="222">
        <v>19</v>
      </c>
      <c r="G43" s="223">
        <v>11</v>
      </c>
      <c r="H43" s="224">
        <v>15</v>
      </c>
      <c r="I43" s="12">
        <v>11</v>
      </c>
      <c r="J43" s="12">
        <v>15</v>
      </c>
      <c r="K43" s="57"/>
    </row>
    <row r="44" spans="2:11" ht="18.75" x14ac:dyDescent="0.25">
      <c r="C44" s="129">
        <v>12</v>
      </c>
      <c r="D44" s="221">
        <v>24</v>
      </c>
      <c r="E44" s="222">
        <v>12</v>
      </c>
      <c r="F44" s="222">
        <v>20</v>
      </c>
      <c r="G44" s="223">
        <v>12</v>
      </c>
      <c r="H44" s="224">
        <v>16</v>
      </c>
      <c r="I44" s="12">
        <v>12</v>
      </c>
      <c r="J44" s="12">
        <v>16</v>
      </c>
      <c r="K44" s="57"/>
    </row>
    <row r="45" spans="2:11" ht="18.75" x14ac:dyDescent="0.25">
      <c r="C45" s="129">
        <v>13</v>
      </c>
      <c r="D45" s="221">
        <v>26</v>
      </c>
      <c r="E45" s="222">
        <v>13</v>
      </c>
      <c r="F45" s="222">
        <v>22</v>
      </c>
      <c r="G45" s="223">
        <v>13</v>
      </c>
      <c r="H45" s="224">
        <v>17</v>
      </c>
      <c r="I45" s="12">
        <v>13</v>
      </c>
      <c r="J45" s="12">
        <v>17</v>
      </c>
      <c r="K45" s="57"/>
    </row>
    <row r="46" spans="2:11" ht="18.75" x14ac:dyDescent="0.25">
      <c r="C46" s="129">
        <v>14</v>
      </c>
      <c r="D46" s="221">
        <v>28</v>
      </c>
      <c r="E46" s="222">
        <v>14</v>
      </c>
      <c r="F46" s="222">
        <v>23</v>
      </c>
      <c r="G46" s="223">
        <v>14</v>
      </c>
      <c r="H46" s="224">
        <v>18</v>
      </c>
      <c r="I46" s="12">
        <v>14</v>
      </c>
      <c r="J46" s="12">
        <v>18</v>
      </c>
      <c r="K46" s="57"/>
    </row>
    <row r="47" spans="2:11" ht="18.75" x14ac:dyDescent="0.25">
      <c r="C47" s="129">
        <v>15</v>
      </c>
      <c r="D47" s="221">
        <v>30</v>
      </c>
      <c r="E47" s="222">
        <v>15</v>
      </c>
      <c r="F47" s="222">
        <v>24</v>
      </c>
      <c r="G47" s="223">
        <v>15</v>
      </c>
      <c r="H47" s="224">
        <v>19</v>
      </c>
      <c r="I47" s="12">
        <v>15</v>
      </c>
      <c r="J47" s="12">
        <v>19</v>
      </c>
      <c r="K47" s="57"/>
    </row>
    <row r="48" spans="2:11" ht="18.75" x14ac:dyDescent="0.25">
      <c r="C48" s="129">
        <v>16</v>
      </c>
      <c r="D48" s="221">
        <v>31</v>
      </c>
      <c r="E48" s="222">
        <v>16</v>
      </c>
      <c r="F48" s="222">
        <v>26</v>
      </c>
      <c r="G48" s="223">
        <v>16</v>
      </c>
      <c r="H48" s="224">
        <v>20</v>
      </c>
      <c r="I48" s="12">
        <v>16</v>
      </c>
      <c r="J48" s="12">
        <v>20</v>
      </c>
      <c r="K48" s="57"/>
    </row>
    <row r="49" spans="3:11" ht="18.75" x14ac:dyDescent="0.25">
      <c r="C49" s="129">
        <v>17</v>
      </c>
      <c r="D49" s="221">
        <v>33</v>
      </c>
      <c r="E49" s="222">
        <v>17</v>
      </c>
      <c r="F49" s="222">
        <v>27</v>
      </c>
      <c r="G49" s="223">
        <v>17</v>
      </c>
      <c r="H49" s="224">
        <v>21</v>
      </c>
      <c r="I49" s="12">
        <v>17</v>
      </c>
      <c r="J49" s="12">
        <v>21</v>
      </c>
      <c r="K49" s="57"/>
    </row>
    <row r="50" spans="3:11" ht="18.75" x14ac:dyDescent="0.25">
      <c r="C50" s="129">
        <v>18</v>
      </c>
      <c r="D50" s="221">
        <v>34</v>
      </c>
      <c r="E50" s="222">
        <v>18</v>
      </c>
      <c r="F50" s="222">
        <v>29</v>
      </c>
      <c r="G50" s="223">
        <v>18</v>
      </c>
      <c r="H50" s="224">
        <v>23</v>
      </c>
      <c r="I50" s="12">
        <v>18</v>
      </c>
      <c r="J50" s="12">
        <v>23</v>
      </c>
      <c r="K50" s="57"/>
    </row>
    <row r="51" spans="3:11" ht="18.75" x14ac:dyDescent="0.25">
      <c r="C51" s="129">
        <v>19</v>
      </c>
      <c r="D51" s="221">
        <v>35</v>
      </c>
      <c r="E51" s="222">
        <v>19</v>
      </c>
      <c r="F51" s="222">
        <v>31</v>
      </c>
      <c r="G51" s="223">
        <v>19</v>
      </c>
      <c r="H51" s="224">
        <v>24</v>
      </c>
      <c r="I51" s="12">
        <v>19</v>
      </c>
      <c r="J51" s="12">
        <v>24</v>
      </c>
      <c r="K51" s="57"/>
    </row>
    <row r="52" spans="3:11" ht="18.75" x14ac:dyDescent="0.25">
      <c r="C52" s="129">
        <v>20</v>
      </c>
      <c r="D52" s="221">
        <v>37</v>
      </c>
      <c r="E52" s="222">
        <v>20</v>
      </c>
      <c r="F52" s="222">
        <v>33</v>
      </c>
      <c r="G52" s="223">
        <v>20</v>
      </c>
      <c r="H52" s="224">
        <v>25</v>
      </c>
      <c r="I52" s="12">
        <v>20</v>
      </c>
      <c r="J52" s="12">
        <v>25</v>
      </c>
      <c r="K52" s="57"/>
    </row>
    <row r="53" spans="3:11" ht="18.75" x14ac:dyDescent="0.25">
      <c r="C53" s="129">
        <v>21</v>
      </c>
      <c r="D53" s="221">
        <v>38</v>
      </c>
      <c r="E53" s="222">
        <v>21</v>
      </c>
      <c r="F53" s="222">
        <v>34</v>
      </c>
      <c r="G53" s="223">
        <v>21</v>
      </c>
      <c r="H53" s="224">
        <v>26</v>
      </c>
      <c r="I53" s="12">
        <v>21</v>
      </c>
      <c r="J53" s="12">
        <v>26</v>
      </c>
      <c r="K53" s="57"/>
    </row>
    <row r="54" spans="3:11" ht="18.75" x14ac:dyDescent="0.25">
      <c r="C54" s="129">
        <v>22</v>
      </c>
      <c r="D54" s="221">
        <v>40</v>
      </c>
      <c r="E54" s="222">
        <v>22</v>
      </c>
      <c r="F54" s="222">
        <v>36</v>
      </c>
      <c r="G54" s="223">
        <v>22</v>
      </c>
      <c r="H54" s="224">
        <v>27</v>
      </c>
      <c r="I54" s="12">
        <v>22</v>
      </c>
      <c r="J54" s="12">
        <v>27</v>
      </c>
      <c r="K54" s="57"/>
    </row>
    <row r="55" spans="3:11" ht="18.75" x14ac:dyDescent="0.25">
      <c r="C55" s="129">
        <v>23</v>
      </c>
      <c r="D55" s="221">
        <v>41</v>
      </c>
      <c r="E55" s="222">
        <v>23</v>
      </c>
      <c r="F55" s="222">
        <v>38</v>
      </c>
      <c r="G55" s="223">
        <v>23</v>
      </c>
      <c r="H55" s="224">
        <v>28</v>
      </c>
      <c r="I55" s="12">
        <v>23</v>
      </c>
      <c r="J55" s="12">
        <v>28</v>
      </c>
      <c r="K55" s="57"/>
    </row>
    <row r="56" spans="3:11" ht="18.75" x14ac:dyDescent="0.25">
      <c r="C56" s="129">
        <v>24</v>
      </c>
      <c r="D56" s="221">
        <v>42</v>
      </c>
      <c r="E56" s="222">
        <v>24</v>
      </c>
      <c r="F56" s="222">
        <v>39</v>
      </c>
      <c r="G56" s="223">
        <v>24</v>
      </c>
      <c r="H56" s="224">
        <v>29</v>
      </c>
      <c r="I56" s="12">
        <v>24</v>
      </c>
      <c r="J56" s="12">
        <v>29</v>
      </c>
      <c r="K56" s="57"/>
    </row>
    <row r="57" spans="3:11" ht="18.75" x14ac:dyDescent="0.25">
      <c r="C57" s="129">
        <v>25</v>
      </c>
      <c r="D57" s="221">
        <v>44</v>
      </c>
      <c r="E57" s="222">
        <v>25</v>
      </c>
      <c r="F57" s="222">
        <v>41</v>
      </c>
      <c r="G57" s="223">
        <v>25</v>
      </c>
      <c r="H57" s="224">
        <v>30</v>
      </c>
      <c r="I57" s="12">
        <v>25</v>
      </c>
      <c r="J57" s="12">
        <v>30</v>
      </c>
      <c r="K57" s="57"/>
    </row>
    <row r="58" spans="3:11" ht="18.75" x14ac:dyDescent="0.25">
      <c r="C58" s="129">
        <v>26</v>
      </c>
      <c r="D58" s="221">
        <v>45</v>
      </c>
      <c r="E58" s="222">
        <v>26</v>
      </c>
      <c r="F58" s="222">
        <v>42</v>
      </c>
      <c r="G58" s="223">
        <v>26</v>
      </c>
      <c r="H58" s="224">
        <v>32</v>
      </c>
      <c r="I58" s="12">
        <v>26</v>
      </c>
      <c r="J58" s="12">
        <v>32</v>
      </c>
      <c r="K58" s="57"/>
    </row>
    <row r="59" spans="3:11" ht="18.75" x14ac:dyDescent="0.25">
      <c r="C59" s="129">
        <v>27</v>
      </c>
      <c r="D59" s="221">
        <v>46</v>
      </c>
      <c r="E59" s="222">
        <v>27</v>
      </c>
      <c r="F59" s="222">
        <v>44</v>
      </c>
      <c r="G59" s="223">
        <v>27</v>
      </c>
      <c r="H59" s="224">
        <v>33</v>
      </c>
      <c r="I59" s="12">
        <v>27</v>
      </c>
      <c r="J59" s="12">
        <v>33</v>
      </c>
      <c r="K59" s="57"/>
    </row>
    <row r="60" spans="3:11" ht="18.75" x14ac:dyDescent="0.25">
      <c r="C60" s="129">
        <v>28</v>
      </c>
      <c r="D60" s="221">
        <v>48</v>
      </c>
      <c r="E60" s="222">
        <v>28</v>
      </c>
      <c r="F60" s="222">
        <v>45</v>
      </c>
      <c r="G60" s="223">
        <v>28</v>
      </c>
      <c r="H60" s="224">
        <v>34</v>
      </c>
      <c r="I60" s="12">
        <v>28</v>
      </c>
      <c r="J60" s="12">
        <v>34</v>
      </c>
      <c r="K60" s="57"/>
    </row>
    <row r="61" spans="3:11" ht="18.75" x14ac:dyDescent="0.25">
      <c r="C61" s="129">
        <v>29</v>
      </c>
      <c r="D61" s="221">
        <v>49</v>
      </c>
      <c r="E61" s="222">
        <v>29</v>
      </c>
      <c r="F61" s="222">
        <v>47</v>
      </c>
      <c r="G61" s="223">
        <v>29</v>
      </c>
      <c r="H61" s="224">
        <v>35</v>
      </c>
      <c r="I61" s="12">
        <v>29</v>
      </c>
      <c r="J61" s="12">
        <v>35</v>
      </c>
      <c r="K61" s="57"/>
    </row>
    <row r="62" spans="3:11" ht="18.75" x14ac:dyDescent="0.25">
      <c r="C62" s="129">
        <v>30</v>
      </c>
      <c r="D62" s="221">
        <v>50</v>
      </c>
      <c r="E62" s="222">
        <v>30</v>
      </c>
      <c r="F62" s="222">
        <v>48</v>
      </c>
      <c r="G62" s="223">
        <v>30</v>
      </c>
      <c r="H62" s="224">
        <v>36</v>
      </c>
      <c r="I62" s="12">
        <v>30</v>
      </c>
      <c r="J62" s="12">
        <v>36</v>
      </c>
      <c r="K62" s="57"/>
    </row>
    <row r="63" spans="3:11" ht="18.75" x14ac:dyDescent="0.25">
      <c r="C63" s="129">
        <v>31</v>
      </c>
      <c r="D63" s="221">
        <v>52</v>
      </c>
      <c r="E63" s="222">
        <v>31</v>
      </c>
      <c r="F63" s="222">
        <v>50</v>
      </c>
      <c r="G63" s="223">
        <v>31</v>
      </c>
      <c r="H63" s="224">
        <v>38</v>
      </c>
      <c r="I63" s="12">
        <v>31</v>
      </c>
      <c r="J63" s="12">
        <v>38</v>
      </c>
      <c r="K63" s="57"/>
    </row>
    <row r="64" spans="3:11" ht="18.75" x14ac:dyDescent="0.25">
      <c r="C64" s="129">
        <v>32</v>
      </c>
      <c r="D64" s="221">
        <v>53</v>
      </c>
      <c r="E64" s="222">
        <v>32</v>
      </c>
      <c r="F64" s="222">
        <v>52</v>
      </c>
      <c r="G64" s="223">
        <v>32</v>
      </c>
      <c r="H64" s="224">
        <v>39</v>
      </c>
      <c r="I64" s="12">
        <v>32</v>
      </c>
      <c r="J64" s="12">
        <v>39</v>
      </c>
      <c r="K64" s="57"/>
    </row>
    <row r="65" spans="3:11" ht="18.75" x14ac:dyDescent="0.25">
      <c r="C65" s="129">
        <v>33</v>
      </c>
      <c r="D65" s="221">
        <v>55</v>
      </c>
      <c r="E65" s="222">
        <v>33</v>
      </c>
      <c r="F65" s="222">
        <v>54</v>
      </c>
      <c r="G65" s="223">
        <v>33</v>
      </c>
      <c r="H65" s="224">
        <v>41</v>
      </c>
      <c r="I65" s="12">
        <v>33</v>
      </c>
      <c r="J65" s="12">
        <v>41</v>
      </c>
      <c r="K65" s="57"/>
    </row>
    <row r="66" spans="3:11" ht="18.75" x14ac:dyDescent="0.25">
      <c r="C66" s="129">
        <v>34</v>
      </c>
      <c r="D66" s="221">
        <v>56</v>
      </c>
      <c r="E66" s="222">
        <v>34</v>
      </c>
      <c r="F66" s="222">
        <v>56</v>
      </c>
      <c r="G66" s="223">
        <v>34</v>
      </c>
      <c r="H66" s="224">
        <v>42</v>
      </c>
      <c r="I66" s="12">
        <v>34</v>
      </c>
      <c r="J66" s="12">
        <v>42</v>
      </c>
      <c r="K66" s="57"/>
    </row>
    <row r="67" spans="3:11" ht="18.75" x14ac:dyDescent="0.25">
      <c r="C67" s="129">
        <v>35</v>
      </c>
      <c r="D67" s="221">
        <v>57</v>
      </c>
      <c r="E67" s="222">
        <v>35</v>
      </c>
      <c r="F67" s="222">
        <v>58</v>
      </c>
      <c r="G67" s="223">
        <v>35</v>
      </c>
      <c r="H67" s="224">
        <v>44</v>
      </c>
      <c r="I67" s="12">
        <v>35</v>
      </c>
      <c r="J67" s="12">
        <v>44</v>
      </c>
      <c r="K67" s="57"/>
    </row>
    <row r="68" spans="3:11" ht="18.75" x14ac:dyDescent="0.25">
      <c r="C68" s="129">
        <v>36</v>
      </c>
      <c r="D68" s="221">
        <v>59</v>
      </c>
      <c r="E68" s="222">
        <v>36</v>
      </c>
      <c r="F68" s="222">
        <v>60</v>
      </c>
      <c r="G68" s="223">
        <v>36</v>
      </c>
      <c r="H68" s="224">
        <v>45</v>
      </c>
      <c r="I68" s="12">
        <v>36</v>
      </c>
      <c r="J68" s="12">
        <v>45</v>
      </c>
      <c r="K68" s="57"/>
    </row>
    <row r="69" spans="3:11" ht="18.75" x14ac:dyDescent="0.25">
      <c r="C69" s="129">
        <v>37</v>
      </c>
      <c r="D69" s="221">
        <v>60</v>
      </c>
      <c r="E69" s="57"/>
      <c r="F69" s="57"/>
      <c r="G69" s="57"/>
      <c r="H69" s="57"/>
      <c r="I69" s="57"/>
      <c r="J69" s="57"/>
      <c r="K69" s="57"/>
    </row>
    <row r="70" spans="3:11" ht="18.75" x14ac:dyDescent="0.25">
      <c r="C70" s="129">
        <v>38</v>
      </c>
      <c r="D70" s="221">
        <v>62</v>
      </c>
      <c r="E70" s="57"/>
      <c r="F70" s="57"/>
      <c r="G70" s="57"/>
      <c r="H70" s="57"/>
      <c r="I70" s="57"/>
      <c r="J70" s="57"/>
      <c r="K70" s="57"/>
    </row>
    <row r="71" spans="3:11" ht="18.75" x14ac:dyDescent="0.25">
      <c r="C71" s="129">
        <v>39</v>
      </c>
      <c r="D71" s="221">
        <v>63</v>
      </c>
      <c r="E71" s="57"/>
      <c r="F71" s="57"/>
      <c r="G71" s="57"/>
      <c r="H71" s="57"/>
      <c r="I71" s="57"/>
      <c r="J71" s="57"/>
      <c r="K71" s="57"/>
    </row>
    <row r="72" spans="3:11" ht="18.75" x14ac:dyDescent="0.25">
      <c r="C72" s="129">
        <v>40</v>
      </c>
      <c r="D72" s="221">
        <v>65</v>
      </c>
      <c r="E72" s="57"/>
      <c r="F72" s="57"/>
      <c r="G72" s="57"/>
      <c r="H72" s="57"/>
      <c r="I72" s="57"/>
      <c r="J72" s="57"/>
      <c r="K72" s="57"/>
    </row>
    <row r="73" spans="3:11" ht="18.75" x14ac:dyDescent="0.25">
      <c r="C73" s="129">
        <v>41</v>
      </c>
      <c r="D73" s="221">
        <v>67</v>
      </c>
      <c r="E73" s="57"/>
      <c r="F73" s="57"/>
      <c r="G73" s="57"/>
      <c r="H73" s="57"/>
      <c r="I73" s="57"/>
      <c r="J73" s="57"/>
      <c r="K73" s="57"/>
    </row>
    <row r="74" spans="3:11" ht="18.75" x14ac:dyDescent="0.25">
      <c r="C74" s="129">
        <v>42</v>
      </c>
      <c r="D74" s="221">
        <v>68</v>
      </c>
      <c r="E74" s="57"/>
      <c r="F74" s="57"/>
      <c r="G74" s="57"/>
      <c r="H74" s="57"/>
      <c r="I74" s="57"/>
      <c r="J74" s="57"/>
      <c r="K74" s="57"/>
    </row>
    <row r="75" spans="3:11" ht="18.75" x14ac:dyDescent="0.25">
      <c r="C75" s="129">
        <v>43</v>
      </c>
      <c r="D75" s="221">
        <v>70</v>
      </c>
      <c r="E75" s="57"/>
      <c r="F75" s="57"/>
      <c r="G75" s="57"/>
      <c r="H75" s="57"/>
      <c r="I75" s="57"/>
      <c r="J75" s="57"/>
      <c r="K75" s="57"/>
    </row>
    <row r="76" spans="3:11" ht="18.75" x14ac:dyDescent="0.25">
      <c r="C76" s="129">
        <v>44</v>
      </c>
      <c r="D76" s="221">
        <v>72</v>
      </c>
      <c r="E76" s="57"/>
      <c r="F76" s="57"/>
      <c r="G76" s="57"/>
      <c r="H76" s="57"/>
      <c r="I76" s="57"/>
      <c r="J76" s="57"/>
      <c r="K76" s="57"/>
    </row>
    <row r="77" spans="3:11" ht="18.75" x14ac:dyDescent="0.25">
      <c r="C77" s="129">
        <v>45</v>
      </c>
      <c r="D77" s="221">
        <v>73</v>
      </c>
      <c r="E77" s="57"/>
      <c r="F77" s="57"/>
      <c r="G77" s="57"/>
      <c r="H77" s="57"/>
      <c r="I77" s="57"/>
      <c r="J77" s="57"/>
      <c r="K77" s="57"/>
    </row>
    <row r="78" spans="3:11" ht="18.75" x14ac:dyDescent="0.25">
      <c r="C78" s="129">
        <v>46</v>
      </c>
      <c r="D78" s="221">
        <v>75</v>
      </c>
      <c r="E78" s="57"/>
      <c r="F78" s="57"/>
      <c r="G78" s="57"/>
      <c r="H78" s="57"/>
      <c r="I78" s="57"/>
      <c r="J78" s="57"/>
      <c r="K78" s="57"/>
    </row>
    <row r="79" spans="3:11" ht="18.75" x14ac:dyDescent="0.25">
      <c r="C79" s="129">
        <v>47</v>
      </c>
      <c r="D79" s="221">
        <v>77</v>
      </c>
      <c r="E79" s="57"/>
      <c r="F79" s="57"/>
      <c r="G79" s="57"/>
      <c r="H79" s="57"/>
      <c r="I79" s="57"/>
      <c r="J79" s="57"/>
      <c r="K79" s="57"/>
    </row>
    <row r="80" spans="3:11" ht="18.75" x14ac:dyDescent="0.25">
      <c r="C80" s="129">
        <v>48</v>
      </c>
      <c r="D80" s="221">
        <v>78</v>
      </c>
      <c r="E80" s="57"/>
      <c r="F80" s="57"/>
      <c r="G80" s="57"/>
      <c r="H80" s="57"/>
      <c r="I80" s="57"/>
      <c r="J80" s="57"/>
      <c r="K80" s="57"/>
    </row>
    <row r="81" spans="3:11" ht="18.75" x14ac:dyDescent="0.25">
      <c r="C81" s="129">
        <v>49</v>
      </c>
      <c r="D81" s="221">
        <v>80</v>
      </c>
      <c r="E81" s="57"/>
      <c r="F81" s="57"/>
      <c r="G81" s="57"/>
      <c r="H81" s="57"/>
      <c r="I81" s="57"/>
      <c r="J81" s="57"/>
      <c r="K81" s="57"/>
    </row>
    <row r="82" spans="3:11" ht="18.75" x14ac:dyDescent="0.25">
      <c r="C82" s="129">
        <v>50</v>
      </c>
      <c r="D82" s="221">
        <v>82</v>
      </c>
      <c r="E82" s="57"/>
      <c r="F82" s="57"/>
      <c r="G82" s="57"/>
      <c r="H82" s="57"/>
      <c r="I82" s="57"/>
      <c r="J82" s="57"/>
      <c r="K82" s="57"/>
    </row>
    <row r="83" spans="3:11" ht="18.75" x14ac:dyDescent="0.25">
      <c r="C83" s="129">
        <v>51</v>
      </c>
      <c r="D83" s="221">
        <v>83</v>
      </c>
      <c r="E83" s="57"/>
      <c r="F83" s="57"/>
      <c r="G83" s="57"/>
      <c r="H83" s="57"/>
      <c r="I83" s="57"/>
      <c r="J83" s="57"/>
      <c r="K83" s="57"/>
    </row>
    <row r="84" spans="3:11" ht="18.75" x14ac:dyDescent="0.25">
      <c r="C84" s="129">
        <v>52</v>
      </c>
      <c r="D84" s="221">
        <v>85</v>
      </c>
      <c r="E84" s="57"/>
      <c r="F84" s="57"/>
      <c r="G84" s="57"/>
      <c r="H84" s="57"/>
      <c r="I84" s="57"/>
      <c r="J84" s="57"/>
      <c r="K84" s="57"/>
    </row>
    <row r="85" spans="3:11" ht="18.75" x14ac:dyDescent="0.25">
      <c r="C85" s="129">
        <v>53</v>
      </c>
      <c r="D85" s="221">
        <v>87</v>
      </c>
      <c r="E85" s="57"/>
      <c r="F85" s="57"/>
      <c r="G85" s="57"/>
      <c r="H85" s="57"/>
      <c r="I85" s="57"/>
      <c r="J85" s="57"/>
      <c r="K85" s="57"/>
    </row>
    <row r="86" spans="3:11" ht="18.75" x14ac:dyDescent="0.25">
      <c r="C86" s="129">
        <v>54</v>
      </c>
      <c r="D86" s="221">
        <v>88</v>
      </c>
      <c r="E86" s="57"/>
      <c r="F86" s="57"/>
      <c r="G86" s="57"/>
      <c r="H86" s="57"/>
      <c r="I86" s="57"/>
      <c r="J86" s="57"/>
      <c r="K86" s="57"/>
    </row>
    <row r="87" spans="3:11" ht="18.75" x14ac:dyDescent="0.25">
      <c r="C87" s="129">
        <v>55</v>
      </c>
      <c r="D87" s="221">
        <v>90</v>
      </c>
      <c r="E87" s="57"/>
      <c r="F87" s="57"/>
      <c r="G87" s="57"/>
      <c r="H87" s="57"/>
      <c r="I87" s="57"/>
      <c r="J87" s="57"/>
      <c r="K87" s="57"/>
    </row>
    <row r="88" spans="3:11" ht="18.75" x14ac:dyDescent="0.25">
      <c r="C88" s="129">
        <v>56</v>
      </c>
      <c r="D88" s="221">
        <v>92</v>
      </c>
      <c r="E88" s="57"/>
      <c r="F88" s="57"/>
      <c r="G88" s="57"/>
      <c r="H88" s="57"/>
      <c r="I88" s="57"/>
      <c r="J88" s="57"/>
      <c r="K88" s="57"/>
    </row>
    <row r="89" spans="3:11" ht="18.75" x14ac:dyDescent="0.25">
      <c r="C89" s="129">
        <v>57</v>
      </c>
      <c r="D89" s="221">
        <v>93</v>
      </c>
      <c r="E89" s="57"/>
      <c r="F89" s="57"/>
      <c r="G89" s="57"/>
      <c r="H89" s="57"/>
      <c r="I89" s="57"/>
      <c r="J89" s="57"/>
      <c r="K89" s="57"/>
    </row>
    <row r="90" spans="3:11" ht="18.75" x14ac:dyDescent="0.25">
      <c r="C90" s="129">
        <v>58</v>
      </c>
      <c r="D90" s="221">
        <v>95</v>
      </c>
      <c r="E90" s="57"/>
      <c r="F90" s="57"/>
      <c r="G90" s="57"/>
      <c r="H90" s="57"/>
      <c r="I90" s="57"/>
      <c r="J90" s="57"/>
      <c r="K90" s="57"/>
    </row>
    <row r="91" spans="3:11" ht="18.75" x14ac:dyDescent="0.25">
      <c r="C91" s="129">
        <v>59</v>
      </c>
      <c r="D91" s="221">
        <v>97</v>
      </c>
      <c r="E91" s="57"/>
      <c r="F91" s="57"/>
      <c r="G91" s="57"/>
      <c r="H91" s="57"/>
      <c r="I91" s="57"/>
      <c r="J91" s="57"/>
      <c r="K91" s="57"/>
    </row>
    <row r="92" spans="3:11" ht="18.75" x14ac:dyDescent="0.25">
      <c r="C92" s="129">
        <v>60</v>
      </c>
      <c r="D92" s="221">
        <v>98</v>
      </c>
      <c r="E92" s="57"/>
      <c r="F92" s="57"/>
      <c r="G92" s="57"/>
      <c r="H92" s="57"/>
      <c r="I92" s="57"/>
      <c r="J92" s="57"/>
      <c r="K92" s="57"/>
    </row>
    <row r="93" spans="3:11" ht="18.75" x14ac:dyDescent="0.25">
      <c r="C93" s="129">
        <v>61</v>
      </c>
      <c r="D93" s="221">
        <v>100</v>
      </c>
      <c r="E93" s="57"/>
      <c r="F93" s="57"/>
      <c r="G93" s="57"/>
      <c r="H93" s="57"/>
      <c r="I93" s="57"/>
      <c r="J93" s="57"/>
      <c r="K93" s="57"/>
    </row>
    <row r="94" spans="3:11" ht="18.75" x14ac:dyDescent="0.25">
      <c r="C94" s="129">
        <v>62</v>
      </c>
      <c r="D94" s="221">
        <v>102</v>
      </c>
      <c r="E94" s="57"/>
      <c r="F94" s="57"/>
      <c r="G94" s="57"/>
      <c r="H94" s="57"/>
      <c r="I94" s="57"/>
      <c r="J94" s="57"/>
      <c r="K94" s="57"/>
    </row>
    <row r="95" spans="3:11" ht="18.75" x14ac:dyDescent="0.25">
      <c r="C95" s="129">
        <v>63</v>
      </c>
      <c r="D95" s="221">
        <v>103</v>
      </c>
      <c r="E95" s="57"/>
      <c r="F95" s="57"/>
      <c r="G95" s="57"/>
      <c r="H95" s="57"/>
      <c r="I95" s="57"/>
      <c r="J95" s="57"/>
      <c r="K95" s="57"/>
    </row>
    <row r="96" spans="3:11" ht="18.75" x14ac:dyDescent="0.25">
      <c r="C96" s="129">
        <v>64</v>
      </c>
      <c r="D96" s="221">
        <v>105</v>
      </c>
      <c r="E96" s="57"/>
      <c r="F96" s="57"/>
      <c r="G96" s="57"/>
      <c r="H96" s="57"/>
      <c r="I96" s="57"/>
      <c r="J96" s="57"/>
      <c r="K96" s="57"/>
    </row>
    <row r="97" spans="3:11" ht="18.75" x14ac:dyDescent="0.25">
      <c r="C97" s="129">
        <v>65</v>
      </c>
      <c r="D97" s="221">
        <v>107</v>
      </c>
      <c r="E97" s="57"/>
      <c r="F97" s="57"/>
      <c r="G97" s="57"/>
      <c r="H97" s="57"/>
      <c r="I97" s="57"/>
      <c r="J97" s="57"/>
      <c r="K97" s="57"/>
    </row>
    <row r="98" spans="3:11" ht="18.75" x14ac:dyDescent="0.25">
      <c r="C98" s="129">
        <v>66</v>
      </c>
      <c r="D98" s="221">
        <v>108</v>
      </c>
      <c r="E98" s="57"/>
      <c r="F98" s="57"/>
      <c r="G98" s="57"/>
      <c r="H98" s="57"/>
      <c r="I98" s="57"/>
      <c r="J98" s="57"/>
      <c r="K98" s="57"/>
    </row>
    <row r="99" spans="3:11" ht="18.75" x14ac:dyDescent="0.25">
      <c r="C99" s="129">
        <v>67</v>
      </c>
      <c r="D99" s="221">
        <v>110</v>
      </c>
      <c r="E99" s="57"/>
      <c r="F99" s="57"/>
      <c r="G99" s="57"/>
      <c r="H99" s="57"/>
      <c r="I99" s="57"/>
      <c r="J99" s="57"/>
      <c r="K99" s="57"/>
    </row>
    <row r="100" spans="3:11" ht="18.75" x14ac:dyDescent="0.25">
      <c r="C100" s="129">
        <v>68</v>
      </c>
      <c r="D100" s="221">
        <v>112</v>
      </c>
      <c r="E100" s="57"/>
      <c r="F100" s="57"/>
      <c r="G100" s="57"/>
      <c r="H100" s="57"/>
      <c r="I100" s="57"/>
      <c r="J100" s="57"/>
      <c r="K100" s="57"/>
    </row>
    <row r="101" spans="3:11" ht="18.75" x14ac:dyDescent="0.25">
      <c r="C101" s="129">
        <v>69</v>
      </c>
      <c r="D101" s="221">
        <v>113</v>
      </c>
      <c r="E101" s="57"/>
      <c r="F101" s="57"/>
      <c r="G101" s="57"/>
      <c r="H101" s="57"/>
      <c r="I101" s="57"/>
      <c r="J101" s="57"/>
      <c r="K101" s="57"/>
    </row>
    <row r="102" spans="3:11" ht="18.75" x14ac:dyDescent="0.25">
      <c r="C102" s="129">
        <v>70</v>
      </c>
      <c r="D102" s="221">
        <v>115</v>
      </c>
      <c r="E102" s="57"/>
      <c r="F102" s="57"/>
      <c r="G102" s="57"/>
      <c r="H102" s="57"/>
      <c r="I102" s="57"/>
      <c r="J102" s="57"/>
      <c r="K102" s="57"/>
    </row>
    <row r="103" spans="3:11" ht="18.75" x14ac:dyDescent="0.25">
      <c r="C103" s="129">
        <v>71</v>
      </c>
      <c r="D103" s="221">
        <v>117</v>
      </c>
      <c r="E103" s="57"/>
      <c r="F103" s="57"/>
      <c r="G103" s="57"/>
      <c r="H103" s="57"/>
      <c r="I103" s="57"/>
      <c r="J103" s="57"/>
      <c r="K103" s="57"/>
    </row>
    <row r="104" spans="3:11" ht="18.75" x14ac:dyDescent="0.25">
      <c r="C104" s="129">
        <v>72</v>
      </c>
      <c r="D104" s="221">
        <v>118</v>
      </c>
      <c r="E104" s="57"/>
      <c r="F104" s="57"/>
      <c r="G104" s="57"/>
      <c r="H104" s="57"/>
      <c r="I104" s="57"/>
      <c r="J104" s="57"/>
      <c r="K104" s="57"/>
    </row>
    <row r="105" spans="3:11" ht="18.75" x14ac:dyDescent="0.25">
      <c r="C105" s="129">
        <v>73</v>
      </c>
      <c r="D105" s="221">
        <v>120</v>
      </c>
      <c r="E105" s="57"/>
      <c r="F105" s="57"/>
      <c r="G105" s="57"/>
      <c r="H105" s="57"/>
      <c r="I105" s="57"/>
      <c r="J105" s="57"/>
      <c r="K105" s="57"/>
    </row>
    <row r="106" spans="3:11" ht="18.75" x14ac:dyDescent="0.25">
      <c r="C106" s="129">
        <v>74</v>
      </c>
      <c r="D106" s="221">
        <v>121</v>
      </c>
      <c r="E106" s="57"/>
      <c r="F106" s="57"/>
      <c r="G106" s="57"/>
      <c r="H106" s="57"/>
      <c r="I106" s="57"/>
      <c r="J106" s="57"/>
      <c r="K106" s="57"/>
    </row>
    <row r="107" spans="3:11" ht="18.75" x14ac:dyDescent="0.25">
      <c r="C107" s="129">
        <v>75</v>
      </c>
      <c r="D107" s="221">
        <v>123</v>
      </c>
      <c r="E107" s="57"/>
      <c r="F107" s="57"/>
      <c r="G107" s="57"/>
      <c r="H107" s="57"/>
      <c r="I107" s="57"/>
      <c r="J107" s="57"/>
      <c r="K107" s="57"/>
    </row>
    <row r="108" spans="3:11" ht="18.75" x14ac:dyDescent="0.25">
      <c r="C108" s="129">
        <v>76</v>
      </c>
      <c r="D108" s="221">
        <v>124</v>
      </c>
      <c r="E108" s="57"/>
      <c r="F108" s="57"/>
      <c r="G108" s="57"/>
      <c r="H108" s="57"/>
      <c r="I108" s="57"/>
      <c r="J108" s="57"/>
      <c r="K108" s="57"/>
    </row>
    <row r="109" spans="3:11" ht="18.75" x14ac:dyDescent="0.25">
      <c r="C109" s="129">
        <v>77</v>
      </c>
      <c r="D109" s="221">
        <v>125</v>
      </c>
      <c r="E109" s="57"/>
      <c r="F109" s="57"/>
      <c r="G109" s="57"/>
      <c r="H109" s="57"/>
      <c r="I109" s="57"/>
      <c r="J109" s="57"/>
      <c r="K109" s="57"/>
    </row>
    <row r="110" spans="3:11" ht="18.75" x14ac:dyDescent="0.25">
      <c r="C110" s="129">
        <v>78</v>
      </c>
      <c r="D110" s="221">
        <v>127</v>
      </c>
      <c r="E110" s="57"/>
      <c r="F110" s="57"/>
      <c r="G110" s="57"/>
      <c r="H110" s="57"/>
      <c r="I110" s="57"/>
      <c r="J110" s="57"/>
      <c r="K110" s="57"/>
    </row>
    <row r="111" spans="3:11" ht="18.75" x14ac:dyDescent="0.25">
      <c r="C111" s="129">
        <v>79</v>
      </c>
      <c r="D111" s="221">
        <v>128</v>
      </c>
      <c r="E111" s="57"/>
      <c r="F111" s="57"/>
      <c r="G111" s="57"/>
      <c r="H111" s="57"/>
      <c r="I111" s="57"/>
      <c r="J111" s="57"/>
      <c r="K111" s="57"/>
    </row>
    <row r="112" spans="3:11" ht="18.75" x14ac:dyDescent="0.25">
      <c r="C112" s="129">
        <v>80</v>
      </c>
      <c r="D112" s="221">
        <v>129</v>
      </c>
      <c r="E112" s="57"/>
      <c r="F112" s="57"/>
      <c r="G112" s="57"/>
      <c r="H112" s="57"/>
      <c r="I112" s="57"/>
      <c r="J112" s="57"/>
      <c r="K112" s="57"/>
    </row>
    <row r="113" spans="3:11" ht="18.75" x14ac:dyDescent="0.25">
      <c r="C113" s="129">
        <v>81</v>
      </c>
      <c r="D113" s="221">
        <v>130</v>
      </c>
      <c r="E113" s="57"/>
      <c r="F113" s="57"/>
      <c r="G113" s="57"/>
      <c r="H113" s="57"/>
      <c r="I113" s="57"/>
      <c r="J113" s="57"/>
      <c r="K113" s="57"/>
    </row>
    <row r="114" spans="3:11" ht="18.75" x14ac:dyDescent="0.25">
      <c r="C114" s="129">
        <v>82</v>
      </c>
      <c r="D114" s="221">
        <v>132</v>
      </c>
      <c r="E114" s="57"/>
      <c r="F114" s="57"/>
      <c r="G114" s="57"/>
      <c r="H114" s="57"/>
      <c r="I114" s="57"/>
      <c r="J114" s="57"/>
      <c r="K114" s="57"/>
    </row>
    <row r="115" spans="3:11" ht="18.75" x14ac:dyDescent="0.25">
      <c r="C115" s="129">
        <v>83</v>
      </c>
      <c r="D115" s="221">
        <v>133</v>
      </c>
      <c r="E115" s="57"/>
      <c r="F115" s="57"/>
      <c r="G115" s="57"/>
      <c r="H115" s="57"/>
      <c r="I115" s="57"/>
      <c r="J115" s="57"/>
      <c r="K115" s="57"/>
    </row>
    <row r="116" spans="3:11" ht="18.75" x14ac:dyDescent="0.25">
      <c r="C116" s="129">
        <v>84</v>
      </c>
      <c r="D116" s="221">
        <v>134</v>
      </c>
      <c r="E116" s="57"/>
      <c r="F116" s="57"/>
      <c r="G116" s="57"/>
      <c r="H116" s="57"/>
      <c r="I116" s="57"/>
      <c r="J116" s="57"/>
      <c r="K116" s="57"/>
    </row>
    <row r="117" spans="3:11" ht="18.75" x14ac:dyDescent="0.25">
      <c r="C117" s="129">
        <v>85</v>
      </c>
      <c r="D117" s="221">
        <v>136</v>
      </c>
      <c r="E117" s="57"/>
      <c r="F117" s="57"/>
      <c r="G117" s="57"/>
      <c r="H117" s="57"/>
      <c r="I117" s="57"/>
      <c r="J117" s="57"/>
      <c r="K117" s="57"/>
    </row>
    <row r="118" spans="3:11" ht="18.75" x14ac:dyDescent="0.25">
      <c r="C118" s="129">
        <v>86</v>
      </c>
      <c r="D118" s="221">
        <v>137</v>
      </c>
      <c r="E118" s="57"/>
      <c r="F118" s="57"/>
      <c r="G118" s="57"/>
      <c r="H118" s="57"/>
      <c r="I118" s="57"/>
      <c r="J118" s="57"/>
      <c r="K118" s="57"/>
    </row>
    <row r="119" spans="3:11" ht="18.75" x14ac:dyDescent="0.25">
      <c r="C119" s="129">
        <v>87</v>
      </c>
      <c r="D119" s="221">
        <v>138</v>
      </c>
      <c r="E119" s="57"/>
      <c r="F119" s="57"/>
      <c r="G119" s="57"/>
      <c r="H119" s="57"/>
      <c r="I119" s="57"/>
      <c r="J119" s="57"/>
      <c r="K119" s="57"/>
    </row>
    <row r="120" spans="3:11" ht="18.75" x14ac:dyDescent="0.25">
      <c r="C120" s="129">
        <v>88</v>
      </c>
      <c r="D120" s="221">
        <v>140</v>
      </c>
      <c r="E120" s="57"/>
      <c r="F120" s="57"/>
      <c r="G120" s="57"/>
      <c r="H120" s="57"/>
      <c r="I120" s="57"/>
      <c r="J120" s="57"/>
      <c r="K120" s="57"/>
    </row>
    <row r="121" spans="3:11" ht="18.75" x14ac:dyDescent="0.25">
      <c r="C121" s="129">
        <v>89</v>
      </c>
      <c r="D121" s="221">
        <v>141</v>
      </c>
      <c r="E121" s="57"/>
      <c r="F121" s="57"/>
      <c r="G121" s="57"/>
      <c r="H121" s="57"/>
      <c r="I121" s="57"/>
      <c r="J121" s="57"/>
      <c r="K121" s="57"/>
    </row>
    <row r="122" spans="3:11" ht="18.75" x14ac:dyDescent="0.25">
      <c r="C122" s="129">
        <v>90</v>
      </c>
      <c r="D122" s="221">
        <v>142</v>
      </c>
      <c r="E122" s="57"/>
      <c r="F122" s="57"/>
      <c r="G122" s="57"/>
      <c r="H122" s="57"/>
      <c r="I122" s="57"/>
      <c r="J122" s="57"/>
      <c r="K122" s="57"/>
    </row>
    <row r="123" spans="3:11" ht="18.75" x14ac:dyDescent="0.25">
      <c r="C123" s="129">
        <v>91</v>
      </c>
      <c r="D123" s="221">
        <v>143</v>
      </c>
      <c r="E123" s="57"/>
      <c r="F123" s="57"/>
      <c r="G123" s="57"/>
      <c r="H123" s="57"/>
      <c r="I123" s="57"/>
      <c r="J123" s="57"/>
      <c r="K123" s="57"/>
    </row>
    <row r="124" spans="3:11" ht="18.75" x14ac:dyDescent="0.25">
      <c r="C124" s="129">
        <v>92</v>
      </c>
      <c r="D124" s="221">
        <v>145</v>
      </c>
      <c r="E124" s="57"/>
      <c r="F124" s="57"/>
      <c r="G124" s="57"/>
      <c r="H124" s="57"/>
      <c r="I124" s="57"/>
      <c r="J124" s="57"/>
      <c r="K124" s="57"/>
    </row>
    <row r="125" spans="3:11" ht="18.75" x14ac:dyDescent="0.25">
      <c r="C125" s="129">
        <v>93</v>
      </c>
      <c r="D125" s="221">
        <v>146</v>
      </c>
      <c r="E125" s="57"/>
      <c r="F125" s="57"/>
      <c r="G125" s="57"/>
      <c r="H125" s="57"/>
      <c r="I125" s="57"/>
      <c r="J125" s="57"/>
      <c r="K125" s="57"/>
    </row>
    <row r="126" spans="3:11" ht="18.75" x14ac:dyDescent="0.25">
      <c r="C126" s="129">
        <v>94</v>
      </c>
      <c r="D126" s="221">
        <v>147</v>
      </c>
      <c r="E126" s="57"/>
      <c r="F126" s="57"/>
      <c r="G126" s="57"/>
      <c r="H126" s="57"/>
      <c r="I126" s="57"/>
      <c r="J126" s="57"/>
      <c r="K126" s="57"/>
    </row>
    <row r="127" spans="3:11" ht="18.75" x14ac:dyDescent="0.25">
      <c r="C127" s="129">
        <v>95</v>
      </c>
      <c r="D127" s="221">
        <v>149</v>
      </c>
      <c r="E127" s="57"/>
      <c r="F127" s="57"/>
      <c r="G127" s="57"/>
      <c r="H127" s="57"/>
      <c r="I127" s="57"/>
      <c r="J127" s="57"/>
      <c r="K127" s="57"/>
    </row>
    <row r="128" spans="3:11" ht="19.5" thickBot="1" x14ac:dyDescent="0.3">
      <c r="C128" s="210">
        <v>96</v>
      </c>
      <c r="D128" s="221">
        <v>150</v>
      </c>
      <c r="E128" s="57"/>
      <c r="F128" s="57"/>
      <c r="G128" s="57"/>
      <c r="H128" s="57"/>
      <c r="I128" s="57"/>
      <c r="J128" s="57"/>
      <c r="K128" s="57"/>
    </row>
    <row r="129" spans="3:10" x14ac:dyDescent="0.25">
      <c r="C129" s="2"/>
      <c r="D129" s="2"/>
      <c r="E129" s="57"/>
      <c r="F129" s="57"/>
      <c r="G129" s="2"/>
      <c r="H129" s="2"/>
      <c r="I129" s="2"/>
      <c r="J129" s="2"/>
    </row>
    <row r="130" spans="3:10" x14ac:dyDescent="0.25">
      <c r="E130" s="2"/>
      <c r="F130" s="2"/>
    </row>
  </sheetData>
  <mergeCells count="36">
    <mergeCell ref="A1:N1"/>
    <mergeCell ref="K3:N3"/>
    <mergeCell ref="A29:B29"/>
    <mergeCell ref="A30:B30"/>
    <mergeCell ref="A31:B31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8:B8"/>
    <mergeCell ref="C2:J2"/>
    <mergeCell ref="A3:B3"/>
    <mergeCell ref="C3:D3"/>
    <mergeCell ref="E3:F3"/>
    <mergeCell ref="G3:H3"/>
    <mergeCell ref="I3:J3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6"/>
  <sheetViews>
    <sheetView tabSelected="1" topLeftCell="F1" zoomScale="55" zoomScaleNormal="55" workbookViewId="0">
      <selection activeCell="R39" sqref="R38:R39"/>
    </sheetView>
  </sheetViews>
  <sheetFormatPr defaultRowHeight="15" x14ac:dyDescent="0.25"/>
  <cols>
    <col min="1" max="1" width="14.28515625" bestFit="1" customWidth="1"/>
    <col min="3" max="3" width="17.140625" customWidth="1"/>
    <col min="4" max="4" width="17" bestFit="1" customWidth="1"/>
    <col min="5" max="5" width="16.5703125" bestFit="1" customWidth="1"/>
    <col min="6" max="6" width="17" bestFit="1" customWidth="1"/>
    <col min="7" max="7" width="16.5703125" bestFit="1" customWidth="1"/>
    <col min="8" max="8" width="17" bestFit="1" customWidth="1"/>
    <col min="9" max="9" width="16.140625" customWidth="1"/>
    <col min="10" max="10" width="15" customWidth="1"/>
    <col min="11" max="11" width="7.7109375" hidden="1" customWidth="1"/>
    <col min="12" max="12" width="19.5703125" style="5" bestFit="1" customWidth="1"/>
    <col min="13" max="13" width="12.85546875" style="5" hidden="1" customWidth="1"/>
    <col min="14" max="14" width="12.85546875" style="5" customWidth="1"/>
    <col min="15" max="15" width="16.42578125" style="5" hidden="1" customWidth="1"/>
    <col min="16" max="16" width="16.42578125" style="5" customWidth="1"/>
    <col min="17" max="17" width="16.42578125" style="5" hidden="1" customWidth="1"/>
    <col min="18" max="18" width="16.42578125" style="5" customWidth="1"/>
    <col min="19" max="19" width="14.7109375" style="5" hidden="1" customWidth="1"/>
    <col min="20" max="20" width="14.7109375" style="5" customWidth="1"/>
    <col min="21" max="21" width="16.7109375" style="5" hidden="1" customWidth="1"/>
    <col min="22" max="22" width="16.7109375" style="5" customWidth="1"/>
    <col min="23" max="23" width="15.5703125" style="5" hidden="1" customWidth="1"/>
    <col min="24" max="24" width="15.5703125" style="5" customWidth="1"/>
    <col min="25" max="25" width="18" style="5" hidden="1" customWidth="1"/>
    <col min="26" max="26" width="10.85546875" style="5" customWidth="1"/>
    <col min="28" max="28" width="28.5703125" bestFit="1" customWidth="1"/>
    <col min="29" max="29" width="26.28515625" bestFit="1" customWidth="1"/>
    <col min="30" max="30" width="14.85546875" bestFit="1" customWidth="1"/>
    <col min="31" max="31" width="12.7109375" customWidth="1"/>
    <col min="32" max="32" width="13.28515625" customWidth="1"/>
  </cols>
  <sheetData>
    <row r="1" spans="1:31" ht="39" customHeight="1" thickBot="1" x14ac:dyDescent="0.3">
      <c r="A1" s="357" t="s">
        <v>5</v>
      </c>
      <c r="B1" s="358"/>
      <c r="C1" s="353" t="s">
        <v>82</v>
      </c>
      <c r="D1" s="354"/>
      <c r="E1" s="355" t="s">
        <v>85</v>
      </c>
      <c r="F1" s="356"/>
      <c r="G1" s="364" t="s">
        <v>88</v>
      </c>
      <c r="H1" s="365"/>
      <c r="I1" s="362" t="s">
        <v>108</v>
      </c>
      <c r="J1" s="363"/>
      <c r="K1" s="77" t="s">
        <v>27</v>
      </c>
      <c r="L1" s="375"/>
      <c r="M1" s="371" t="s">
        <v>99</v>
      </c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55"/>
      <c r="AB1" s="366" t="s">
        <v>79</v>
      </c>
      <c r="AC1" s="367"/>
    </row>
    <row r="2" spans="1:31" ht="48" thickBot="1" x14ac:dyDescent="0.3">
      <c r="A2" s="359" t="s">
        <v>22</v>
      </c>
      <c r="B2" s="360"/>
      <c r="C2" s="93" t="s">
        <v>81</v>
      </c>
      <c r="D2" s="94" t="s">
        <v>83</v>
      </c>
      <c r="E2" s="81" t="s">
        <v>81</v>
      </c>
      <c r="F2" s="82" t="s">
        <v>84</v>
      </c>
      <c r="G2" s="87" t="s">
        <v>86</v>
      </c>
      <c r="H2" s="88" t="s">
        <v>87</v>
      </c>
      <c r="I2" s="71" t="s">
        <v>76</v>
      </c>
      <c r="J2" s="72" t="s">
        <v>77</v>
      </c>
      <c r="K2" s="78" t="s">
        <v>13</v>
      </c>
      <c r="L2" s="376" t="s">
        <v>80</v>
      </c>
      <c r="M2" s="240" t="s">
        <v>100</v>
      </c>
      <c r="N2" s="241" t="s">
        <v>119</v>
      </c>
      <c r="O2" s="70" t="s">
        <v>109</v>
      </c>
      <c r="P2" s="70" t="s">
        <v>118</v>
      </c>
      <c r="Q2" s="70" t="s">
        <v>110</v>
      </c>
      <c r="R2" s="70" t="s">
        <v>117</v>
      </c>
      <c r="S2" s="69" t="s">
        <v>111</v>
      </c>
      <c r="T2" s="69" t="s">
        <v>116</v>
      </c>
      <c r="U2" s="69" t="s">
        <v>112</v>
      </c>
      <c r="V2" s="69" t="s">
        <v>113</v>
      </c>
      <c r="W2" s="69" t="s">
        <v>114</v>
      </c>
      <c r="X2" s="69" t="s">
        <v>115</v>
      </c>
      <c r="Y2" s="69" t="s">
        <v>101</v>
      </c>
      <c r="Z2" s="243"/>
      <c r="AB2" s="108" t="s">
        <v>78</v>
      </c>
      <c r="AC2" s="109" t="s">
        <v>73</v>
      </c>
      <c r="AD2" s="54"/>
      <c r="AE2" s="54"/>
    </row>
    <row r="3" spans="1:31" x14ac:dyDescent="0.25">
      <c r="A3" s="303" t="s">
        <v>51</v>
      </c>
      <c r="B3" s="304"/>
      <c r="C3" s="95">
        <f>'Student Summary'!E5</f>
        <v>26</v>
      </c>
      <c r="D3" s="96">
        <f>VLOOKUP(C3,$C$31:$D$66,2,TRUE)</f>
        <v>42</v>
      </c>
      <c r="E3" s="83">
        <f>'Student Summary'!G5</f>
        <v>25</v>
      </c>
      <c r="F3" s="84">
        <f>VLOOKUP(E3,$E$31:$F$66,2,TRUE)</f>
        <v>30</v>
      </c>
      <c r="G3" s="89">
        <f>'Student Summary'!I5</f>
        <v>26</v>
      </c>
      <c r="H3" s="90">
        <f>VLOOKUP(G3,$G$31:$H$66,2,TRUE)</f>
        <v>32</v>
      </c>
      <c r="I3" s="73">
        <f>(C3+E3+G3)</f>
        <v>77</v>
      </c>
      <c r="J3" s="74">
        <f>(D3+F3+H3)</f>
        <v>104</v>
      </c>
      <c r="K3" s="79">
        <f>($AB$9-J3)</f>
        <v>166</v>
      </c>
      <c r="L3" s="377" t="s">
        <v>15</v>
      </c>
      <c r="M3" s="73">
        <f>($AB$9-J3)</f>
        <v>166</v>
      </c>
      <c r="N3" s="242" t="str">
        <f>VLOOKUP(M3,$AB$21:$AC$237,2,TRUE)</f>
        <v>N/A</v>
      </c>
      <c r="O3" s="235">
        <f>($AB$8-J3)</f>
        <v>136</v>
      </c>
      <c r="P3" s="235">
        <f>VLOOKUP(O3,$AB$21:$AC$237,2,TRUE)</f>
        <v>85</v>
      </c>
      <c r="Q3" s="235">
        <f>($AB$7-J3)</f>
        <v>76</v>
      </c>
      <c r="R3" s="235">
        <f>VLOOKUP(Q3,$AB$21:$AC$237,2,TRUE)</f>
        <v>46</v>
      </c>
      <c r="S3" s="235">
        <f>($AB$6-J3)</f>
        <v>16</v>
      </c>
      <c r="T3" s="235">
        <f>VLOOKUP(S3,$AB$21:$AC$237,2,TRUE)</f>
        <v>8</v>
      </c>
      <c r="U3" s="235">
        <f>($AB$5-J3)</f>
        <v>-14</v>
      </c>
      <c r="V3" s="235" t="e">
        <f>VLOOKUP(U3,$AB$21:$AC$237,2,TRUE)</f>
        <v>#N/A</v>
      </c>
      <c r="W3" s="235">
        <f>($AB$4-J3)</f>
        <v>-44</v>
      </c>
      <c r="X3" s="235" t="e">
        <f>VLOOKUP(W3,$AB$21:$AC$237,2,TRUE)</f>
        <v>#N/A</v>
      </c>
      <c r="Y3" s="235">
        <f>($AB$4-J3)</f>
        <v>-44</v>
      </c>
      <c r="Z3" s="244"/>
      <c r="AB3" s="110">
        <v>0</v>
      </c>
      <c r="AC3" s="111" t="s">
        <v>25</v>
      </c>
      <c r="AD3" s="55"/>
      <c r="AE3" s="55"/>
    </row>
    <row r="4" spans="1:31" x14ac:dyDescent="0.25">
      <c r="A4" s="258" t="s">
        <v>52</v>
      </c>
      <c r="B4" s="259"/>
      <c r="C4" s="95">
        <f>'Student Summary'!E6</f>
        <v>18</v>
      </c>
      <c r="D4" s="98">
        <f t="shared" ref="D4:D29" si="0">VLOOKUP(C4,$C$31:$D$66,2,TRUE)</f>
        <v>29</v>
      </c>
      <c r="E4" s="85">
        <f>'Student Summary'!G6</f>
        <v>22</v>
      </c>
      <c r="F4" s="86">
        <f t="shared" ref="F4:F29" si="1">VLOOKUP(E4,$E$31:$F$66,2,TRUE)</f>
        <v>27</v>
      </c>
      <c r="G4" s="91">
        <f>'Student Summary'!I6</f>
        <v>20</v>
      </c>
      <c r="H4" s="92">
        <f t="shared" ref="H4:H29" si="2">VLOOKUP(G4,$G$31:$H$66,2,TRUE)</f>
        <v>25</v>
      </c>
      <c r="I4" s="73">
        <f t="shared" ref="I4:I29" si="3">(C4+E4+G4)</f>
        <v>60</v>
      </c>
      <c r="J4" s="75">
        <f t="shared" ref="J4:J29" si="4">(D4+F4+H4)</f>
        <v>81</v>
      </c>
      <c r="K4" s="80">
        <f t="shared" ref="K4:K29" si="5">($AB$9-J4)</f>
        <v>189</v>
      </c>
      <c r="L4" s="378" t="s">
        <v>16</v>
      </c>
      <c r="M4" s="73">
        <f t="shared" ref="M4:M29" si="6">($AB$9-J4)</f>
        <v>189</v>
      </c>
      <c r="N4" s="242" t="str">
        <f t="shared" ref="N4:N29" si="7">VLOOKUP(M4,$AB$21:$AC$237,2,TRUE)</f>
        <v>N/A</v>
      </c>
      <c r="O4" s="235">
        <f t="shared" ref="O4:O29" si="8">($AB$8-J4)</f>
        <v>159</v>
      </c>
      <c r="P4" s="235" t="str">
        <f t="shared" ref="P4:P29" si="9">VLOOKUP(O4,$AB$21:$AC$237,2,TRUE)</f>
        <v>N/A</v>
      </c>
      <c r="Q4" s="235">
        <f t="shared" ref="Q4:Q29" si="10">($AB$7-J4)</f>
        <v>99</v>
      </c>
      <c r="R4" s="235">
        <f t="shared" ref="R4:R29" si="11">VLOOKUP(Q4,$AB$21:$AC$237,2,TRUE)</f>
        <v>60</v>
      </c>
      <c r="S4" s="235">
        <f t="shared" ref="S4:S29" si="12">($AB$6-J4)</f>
        <v>39</v>
      </c>
      <c r="T4" s="235">
        <f t="shared" ref="T4:T29" si="13">VLOOKUP(S4,$AB$21:$AC$237,2,TRUE)</f>
        <v>21</v>
      </c>
      <c r="U4" s="235">
        <f t="shared" ref="U4:U29" si="14">($AB$5-J4)</f>
        <v>9</v>
      </c>
      <c r="V4" s="235">
        <f t="shared" ref="V4:V29" si="15">VLOOKUP(U4,$AB$21:$AC$237,2,TRUE)</f>
        <v>4</v>
      </c>
      <c r="W4" s="235">
        <f t="shared" ref="W4:W29" si="16">($AB$4-J4)</f>
        <v>-21</v>
      </c>
      <c r="X4" s="235" t="e">
        <f t="shared" ref="X4:X29" si="17">VLOOKUP(W4,$AB$21:$AC$237,2,TRUE)</f>
        <v>#N/A</v>
      </c>
      <c r="Y4" s="235">
        <f t="shared" ref="Y4:Y29" si="18">($AB$4-J4)</f>
        <v>-21</v>
      </c>
      <c r="Z4" s="244"/>
      <c r="AB4" s="110">
        <v>60</v>
      </c>
      <c r="AC4" s="111" t="s">
        <v>23</v>
      </c>
      <c r="AD4" s="55"/>
      <c r="AE4" s="55"/>
    </row>
    <row r="5" spans="1:31" x14ac:dyDescent="0.25">
      <c r="A5" s="258" t="s">
        <v>53</v>
      </c>
      <c r="B5" s="259"/>
      <c r="C5" s="95">
        <f>'Student Summary'!E7</f>
        <v>10</v>
      </c>
      <c r="D5" s="98">
        <f t="shared" si="0"/>
        <v>18</v>
      </c>
      <c r="E5" s="85">
        <f>'Student Summary'!G7</f>
        <v>10</v>
      </c>
      <c r="F5" s="86">
        <f t="shared" si="1"/>
        <v>14</v>
      </c>
      <c r="G5" s="91">
        <f>'Student Summary'!I7</f>
        <v>11</v>
      </c>
      <c r="H5" s="92">
        <f t="shared" si="2"/>
        <v>15</v>
      </c>
      <c r="I5" s="73">
        <f t="shared" si="3"/>
        <v>31</v>
      </c>
      <c r="J5" s="75">
        <f t="shared" si="4"/>
        <v>47</v>
      </c>
      <c r="K5" s="80">
        <f t="shared" si="5"/>
        <v>223</v>
      </c>
      <c r="L5" s="378" t="s">
        <v>24</v>
      </c>
      <c r="M5" s="73">
        <f t="shared" si="6"/>
        <v>223</v>
      </c>
      <c r="N5" s="242" t="str">
        <f t="shared" si="7"/>
        <v>N/A</v>
      </c>
      <c r="O5" s="235">
        <f t="shared" si="8"/>
        <v>193</v>
      </c>
      <c r="P5" s="235" t="str">
        <f t="shared" si="9"/>
        <v>N/A</v>
      </c>
      <c r="Q5" s="235">
        <f t="shared" si="10"/>
        <v>133</v>
      </c>
      <c r="R5" s="235">
        <f t="shared" si="11"/>
        <v>83</v>
      </c>
      <c r="S5" s="235">
        <f t="shared" si="12"/>
        <v>73</v>
      </c>
      <c r="T5" s="235">
        <f t="shared" si="13"/>
        <v>45</v>
      </c>
      <c r="U5" s="235">
        <f t="shared" si="14"/>
        <v>43</v>
      </c>
      <c r="V5" s="235">
        <f t="shared" si="15"/>
        <v>24</v>
      </c>
      <c r="W5" s="235">
        <f t="shared" si="16"/>
        <v>13</v>
      </c>
      <c r="X5" s="235">
        <f t="shared" si="17"/>
        <v>6</v>
      </c>
      <c r="Y5" s="235">
        <f t="shared" si="18"/>
        <v>13</v>
      </c>
      <c r="Z5" s="244"/>
      <c r="AB5" s="110">
        <v>90</v>
      </c>
      <c r="AC5" s="111" t="s">
        <v>24</v>
      </c>
      <c r="AD5" s="55"/>
      <c r="AE5" s="55"/>
    </row>
    <row r="6" spans="1:31" x14ac:dyDescent="0.25">
      <c r="A6" s="258" t="s">
        <v>54</v>
      </c>
      <c r="B6" s="259"/>
      <c r="C6" s="95">
        <f>'Student Summary'!E8</f>
        <v>31</v>
      </c>
      <c r="D6" s="98">
        <f t="shared" si="0"/>
        <v>50</v>
      </c>
      <c r="E6" s="85">
        <f>'Student Summary'!G8</f>
        <v>32</v>
      </c>
      <c r="F6" s="86">
        <f t="shared" si="1"/>
        <v>39</v>
      </c>
      <c r="G6" s="91">
        <f>'Student Summary'!I8</f>
        <v>30</v>
      </c>
      <c r="H6" s="92">
        <f t="shared" si="2"/>
        <v>36</v>
      </c>
      <c r="I6" s="73">
        <f t="shared" si="3"/>
        <v>93</v>
      </c>
      <c r="J6" s="75">
        <f t="shared" si="4"/>
        <v>125</v>
      </c>
      <c r="K6" s="80">
        <f t="shared" si="5"/>
        <v>145</v>
      </c>
      <c r="L6" s="378" t="s">
        <v>14</v>
      </c>
      <c r="M6" s="73">
        <f t="shared" si="6"/>
        <v>145</v>
      </c>
      <c r="N6" s="242">
        <f t="shared" si="7"/>
        <v>92</v>
      </c>
      <c r="O6" s="235">
        <f t="shared" si="8"/>
        <v>115</v>
      </c>
      <c r="P6" s="235">
        <f t="shared" si="9"/>
        <v>70</v>
      </c>
      <c r="Q6" s="235">
        <f t="shared" si="10"/>
        <v>55</v>
      </c>
      <c r="R6" s="235">
        <f t="shared" si="11"/>
        <v>33</v>
      </c>
      <c r="S6" s="235">
        <f t="shared" si="12"/>
        <v>-5</v>
      </c>
      <c r="T6" s="235" t="e">
        <f t="shared" si="13"/>
        <v>#N/A</v>
      </c>
      <c r="U6" s="235">
        <f t="shared" si="14"/>
        <v>-35</v>
      </c>
      <c r="V6" s="235" t="e">
        <f t="shared" si="15"/>
        <v>#N/A</v>
      </c>
      <c r="W6" s="235">
        <f t="shared" si="16"/>
        <v>-65</v>
      </c>
      <c r="X6" s="235" t="e">
        <f t="shared" si="17"/>
        <v>#N/A</v>
      </c>
      <c r="Y6" s="235">
        <f t="shared" si="18"/>
        <v>-65</v>
      </c>
      <c r="Z6" s="244"/>
      <c r="AB6" s="110">
        <v>120</v>
      </c>
      <c r="AC6" s="111" t="s">
        <v>16</v>
      </c>
      <c r="AD6" s="55"/>
      <c r="AE6" s="55"/>
    </row>
    <row r="7" spans="1:31" x14ac:dyDescent="0.25">
      <c r="A7" s="258"/>
      <c r="B7" s="259"/>
      <c r="C7" s="95">
        <f>'Student Summary'!E9</f>
        <v>0</v>
      </c>
      <c r="D7" s="98" t="e">
        <f t="shared" si="0"/>
        <v>#N/A</v>
      </c>
      <c r="E7" s="83">
        <f>'Student Summary'!G9</f>
        <v>0</v>
      </c>
      <c r="F7" s="86" t="e">
        <f t="shared" si="1"/>
        <v>#N/A</v>
      </c>
      <c r="G7" s="89">
        <f>'Student Summary'!I9</f>
        <v>0</v>
      </c>
      <c r="H7" s="92" t="e">
        <f t="shared" si="2"/>
        <v>#N/A</v>
      </c>
      <c r="I7" s="73">
        <f t="shared" si="3"/>
        <v>0</v>
      </c>
      <c r="J7" s="75" t="e">
        <f t="shared" si="4"/>
        <v>#N/A</v>
      </c>
      <c r="K7" s="80" t="e">
        <f t="shared" si="5"/>
        <v>#N/A</v>
      </c>
      <c r="L7" s="378"/>
      <c r="M7" s="73" t="e">
        <f t="shared" si="6"/>
        <v>#N/A</v>
      </c>
      <c r="N7" s="242" t="e">
        <f t="shared" si="7"/>
        <v>#N/A</v>
      </c>
      <c r="O7" s="235" t="e">
        <f t="shared" si="8"/>
        <v>#N/A</v>
      </c>
      <c r="P7" s="235" t="e">
        <f t="shared" si="9"/>
        <v>#N/A</v>
      </c>
      <c r="Q7" s="235" t="e">
        <f t="shared" si="10"/>
        <v>#N/A</v>
      </c>
      <c r="R7" s="235" t="e">
        <f t="shared" si="11"/>
        <v>#N/A</v>
      </c>
      <c r="S7" s="235" t="e">
        <f t="shared" si="12"/>
        <v>#N/A</v>
      </c>
      <c r="T7" s="235" t="e">
        <f t="shared" si="13"/>
        <v>#N/A</v>
      </c>
      <c r="U7" s="235" t="e">
        <f t="shared" si="14"/>
        <v>#N/A</v>
      </c>
      <c r="V7" s="235" t="e">
        <f t="shared" si="15"/>
        <v>#N/A</v>
      </c>
      <c r="W7" s="235" t="e">
        <f t="shared" si="16"/>
        <v>#N/A</v>
      </c>
      <c r="X7" s="235" t="e">
        <f t="shared" si="17"/>
        <v>#N/A</v>
      </c>
      <c r="Y7" s="235" t="e">
        <f t="shared" si="18"/>
        <v>#N/A</v>
      </c>
      <c r="Z7" s="244"/>
      <c r="AB7" s="110">
        <v>180</v>
      </c>
      <c r="AC7" s="111" t="s">
        <v>15</v>
      </c>
      <c r="AD7" s="55"/>
      <c r="AE7" s="55"/>
    </row>
    <row r="8" spans="1:31" x14ac:dyDescent="0.25">
      <c r="A8" s="258"/>
      <c r="B8" s="259"/>
      <c r="C8" s="95">
        <f>'Student Summary'!E10</f>
        <v>0</v>
      </c>
      <c r="D8" s="98" t="e">
        <f t="shared" si="0"/>
        <v>#N/A</v>
      </c>
      <c r="E8" s="85">
        <f>'Student Summary'!G10</f>
        <v>0</v>
      </c>
      <c r="F8" s="86" t="e">
        <f t="shared" si="1"/>
        <v>#N/A</v>
      </c>
      <c r="G8" s="91">
        <f>'Student Summary'!I10</f>
        <v>0</v>
      </c>
      <c r="H8" s="92" t="e">
        <f t="shared" si="2"/>
        <v>#N/A</v>
      </c>
      <c r="I8" s="73">
        <f t="shared" si="3"/>
        <v>0</v>
      </c>
      <c r="J8" s="75" t="e">
        <f t="shared" si="4"/>
        <v>#N/A</v>
      </c>
      <c r="K8" s="80" t="e">
        <f t="shared" si="5"/>
        <v>#N/A</v>
      </c>
      <c r="L8" s="379"/>
      <c r="M8" s="73" t="e">
        <f t="shared" si="6"/>
        <v>#N/A</v>
      </c>
      <c r="N8" s="242" t="e">
        <f t="shared" si="7"/>
        <v>#N/A</v>
      </c>
      <c r="O8" s="235" t="e">
        <f t="shared" si="8"/>
        <v>#N/A</v>
      </c>
      <c r="P8" s="235" t="e">
        <f t="shared" si="9"/>
        <v>#N/A</v>
      </c>
      <c r="Q8" s="235" t="e">
        <f t="shared" si="10"/>
        <v>#N/A</v>
      </c>
      <c r="R8" s="235" t="e">
        <f t="shared" si="11"/>
        <v>#N/A</v>
      </c>
      <c r="S8" s="235" t="e">
        <f t="shared" si="12"/>
        <v>#N/A</v>
      </c>
      <c r="T8" s="235" t="e">
        <f t="shared" si="13"/>
        <v>#N/A</v>
      </c>
      <c r="U8" s="235" t="e">
        <f t="shared" si="14"/>
        <v>#N/A</v>
      </c>
      <c r="V8" s="235" t="e">
        <f t="shared" si="15"/>
        <v>#N/A</v>
      </c>
      <c r="W8" s="235" t="e">
        <f t="shared" si="16"/>
        <v>#N/A</v>
      </c>
      <c r="X8" s="235" t="e">
        <f t="shared" si="17"/>
        <v>#N/A</v>
      </c>
      <c r="Y8" s="235" t="e">
        <f t="shared" si="18"/>
        <v>#N/A</v>
      </c>
      <c r="Z8" s="244"/>
      <c r="AB8" s="110">
        <v>240</v>
      </c>
      <c r="AC8" s="111" t="s">
        <v>14</v>
      </c>
      <c r="AD8" s="3"/>
      <c r="AE8" s="3"/>
    </row>
    <row r="9" spans="1:31" ht="15.75" thickBot="1" x14ac:dyDescent="0.3">
      <c r="A9" s="258"/>
      <c r="B9" s="259"/>
      <c r="C9" s="95">
        <f>'Student Summary'!E11</f>
        <v>0</v>
      </c>
      <c r="D9" s="98" t="e">
        <f t="shared" si="0"/>
        <v>#N/A</v>
      </c>
      <c r="E9" s="85">
        <f>'Student Summary'!G11</f>
        <v>0</v>
      </c>
      <c r="F9" s="86" t="e">
        <f t="shared" si="1"/>
        <v>#N/A</v>
      </c>
      <c r="G9" s="91">
        <f>'Student Summary'!I11</f>
        <v>0</v>
      </c>
      <c r="H9" s="92" t="e">
        <f t="shared" si="2"/>
        <v>#N/A</v>
      </c>
      <c r="I9" s="73">
        <f t="shared" si="3"/>
        <v>0</v>
      </c>
      <c r="J9" s="75" t="e">
        <f t="shared" si="4"/>
        <v>#N/A</v>
      </c>
      <c r="K9" s="80" t="e">
        <f t="shared" si="5"/>
        <v>#N/A</v>
      </c>
      <c r="L9" s="379"/>
      <c r="M9" s="73" t="e">
        <f t="shared" si="6"/>
        <v>#N/A</v>
      </c>
      <c r="N9" s="242" t="e">
        <f t="shared" si="7"/>
        <v>#N/A</v>
      </c>
      <c r="O9" s="235" t="e">
        <f t="shared" si="8"/>
        <v>#N/A</v>
      </c>
      <c r="P9" s="235" t="e">
        <f t="shared" si="9"/>
        <v>#N/A</v>
      </c>
      <c r="Q9" s="235" t="e">
        <f t="shared" si="10"/>
        <v>#N/A</v>
      </c>
      <c r="R9" s="235" t="e">
        <f t="shared" si="11"/>
        <v>#N/A</v>
      </c>
      <c r="S9" s="235" t="e">
        <f t="shared" si="12"/>
        <v>#N/A</v>
      </c>
      <c r="T9" s="235" t="e">
        <f t="shared" si="13"/>
        <v>#N/A</v>
      </c>
      <c r="U9" s="235" t="e">
        <f t="shared" si="14"/>
        <v>#N/A</v>
      </c>
      <c r="V9" s="235" t="e">
        <f t="shared" si="15"/>
        <v>#N/A</v>
      </c>
      <c r="W9" s="235" t="e">
        <f t="shared" si="16"/>
        <v>#N/A</v>
      </c>
      <c r="X9" s="235" t="e">
        <f t="shared" si="17"/>
        <v>#N/A</v>
      </c>
      <c r="Y9" s="235" t="e">
        <f t="shared" si="18"/>
        <v>#N/A</v>
      </c>
      <c r="Z9" s="244"/>
      <c r="AB9" s="112">
        <v>270</v>
      </c>
      <c r="AC9" s="113" t="s">
        <v>13</v>
      </c>
    </row>
    <row r="10" spans="1:31" ht="15.75" thickBot="1" x14ac:dyDescent="0.3">
      <c r="A10" s="258"/>
      <c r="B10" s="259"/>
      <c r="C10" s="95">
        <f>'Student Summary'!E12</f>
        <v>0</v>
      </c>
      <c r="D10" s="98" t="e">
        <f t="shared" si="0"/>
        <v>#N/A</v>
      </c>
      <c r="E10" s="85">
        <f>'Student Summary'!G12</f>
        <v>0</v>
      </c>
      <c r="F10" s="86" t="e">
        <f t="shared" si="1"/>
        <v>#N/A</v>
      </c>
      <c r="G10" s="91">
        <f>'Student Summary'!I12</f>
        <v>0</v>
      </c>
      <c r="H10" s="92" t="e">
        <f t="shared" si="2"/>
        <v>#N/A</v>
      </c>
      <c r="I10" s="73">
        <f t="shared" si="3"/>
        <v>0</v>
      </c>
      <c r="J10" s="75" t="e">
        <f t="shared" si="4"/>
        <v>#N/A</v>
      </c>
      <c r="K10" s="80" t="e">
        <f t="shared" si="5"/>
        <v>#N/A</v>
      </c>
      <c r="L10" s="379"/>
      <c r="M10" s="73" t="e">
        <f t="shared" si="6"/>
        <v>#N/A</v>
      </c>
      <c r="N10" s="242" t="e">
        <f t="shared" si="7"/>
        <v>#N/A</v>
      </c>
      <c r="O10" s="235" t="e">
        <f t="shared" si="8"/>
        <v>#N/A</v>
      </c>
      <c r="P10" s="235" t="e">
        <f t="shared" si="9"/>
        <v>#N/A</v>
      </c>
      <c r="Q10" s="235" t="e">
        <f t="shared" si="10"/>
        <v>#N/A</v>
      </c>
      <c r="R10" s="235" t="e">
        <f t="shared" si="11"/>
        <v>#N/A</v>
      </c>
      <c r="S10" s="235" t="e">
        <f t="shared" si="12"/>
        <v>#N/A</v>
      </c>
      <c r="T10" s="235" t="e">
        <f t="shared" si="13"/>
        <v>#N/A</v>
      </c>
      <c r="U10" s="235" t="e">
        <f t="shared" si="14"/>
        <v>#N/A</v>
      </c>
      <c r="V10" s="235" t="e">
        <f t="shared" si="15"/>
        <v>#N/A</v>
      </c>
      <c r="W10" s="235" t="e">
        <f t="shared" si="16"/>
        <v>#N/A</v>
      </c>
      <c r="X10" s="235" t="e">
        <f t="shared" si="17"/>
        <v>#N/A</v>
      </c>
      <c r="Y10" s="235" t="e">
        <f t="shared" si="18"/>
        <v>#N/A</v>
      </c>
      <c r="Z10" s="244"/>
    </row>
    <row r="11" spans="1:31" x14ac:dyDescent="0.25">
      <c r="A11" s="258"/>
      <c r="B11" s="259"/>
      <c r="C11" s="95">
        <f>'Student Summary'!E13</f>
        <v>0</v>
      </c>
      <c r="D11" s="98" t="e">
        <f t="shared" si="0"/>
        <v>#N/A</v>
      </c>
      <c r="E11" s="83">
        <f>'Student Summary'!G13</f>
        <v>0</v>
      </c>
      <c r="F11" s="86" t="e">
        <f t="shared" si="1"/>
        <v>#N/A</v>
      </c>
      <c r="G11" s="89">
        <f>'Student Summary'!I13</f>
        <v>0</v>
      </c>
      <c r="H11" s="92" t="e">
        <f t="shared" si="2"/>
        <v>#N/A</v>
      </c>
      <c r="I11" s="73">
        <f t="shared" si="3"/>
        <v>0</v>
      </c>
      <c r="J11" s="75" t="e">
        <f t="shared" si="4"/>
        <v>#N/A</v>
      </c>
      <c r="K11" s="80" t="e">
        <f t="shared" si="5"/>
        <v>#N/A</v>
      </c>
      <c r="L11" s="379"/>
      <c r="M11" s="73" t="e">
        <f t="shared" si="6"/>
        <v>#N/A</v>
      </c>
      <c r="N11" s="242" t="e">
        <f t="shared" si="7"/>
        <v>#N/A</v>
      </c>
      <c r="O11" s="235" t="e">
        <f t="shared" si="8"/>
        <v>#N/A</v>
      </c>
      <c r="P11" s="235" t="e">
        <f t="shared" si="9"/>
        <v>#N/A</v>
      </c>
      <c r="Q11" s="235" t="e">
        <f t="shared" si="10"/>
        <v>#N/A</v>
      </c>
      <c r="R11" s="235" t="e">
        <f t="shared" si="11"/>
        <v>#N/A</v>
      </c>
      <c r="S11" s="235" t="e">
        <f t="shared" si="12"/>
        <v>#N/A</v>
      </c>
      <c r="T11" s="235" t="e">
        <f t="shared" si="13"/>
        <v>#N/A</v>
      </c>
      <c r="U11" s="235" t="e">
        <f t="shared" si="14"/>
        <v>#N/A</v>
      </c>
      <c r="V11" s="235" t="e">
        <f t="shared" si="15"/>
        <v>#N/A</v>
      </c>
      <c r="W11" s="235" t="e">
        <f t="shared" si="16"/>
        <v>#N/A</v>
      </c>
      <c r="X11" s="235" t="e">
        <f t="shared" si="17"/>
        <v>#N/A</v>
      </c>
      <c r="Y11" s="235" t="e">
        <f t="shared" si="18"/>
        <v>#N/A</v>
      </c>
      <c r="Z11" s="244"/>
      <c r="AB11" s="368" t="s">
        <v>103</v>
      </c>
      <c r="AC11" s="369"/>
      <c r="AD11" s="370"/>
      <c r="AE11" s="54"/>
    </row>
    <row r="12" spans="1:31" x14ac:dyDescent="0.25">
      <c r="A12" s="258"/>
      <c r="B12" s="259"/>
      <c r="C12" s="95">
        <f>'Student Summary'!E14</f>
        <v>0</v>
      </c>
      <c r="D12" s="98" t="e">
        <f t="shared" si="0"/>
        <v>#N/A</v>
      </c>
      <c r="E12" s="85">
        <f>'Student Summary'!G14</f>
        <v>0</v>
      </c>
      <c r="F12" s="86" t="e">
        <f t="shared" si="1"/>
        <v>#N/A</v>
      </c>
      <c r="G12" s="91">
        <f>'Student Summary'!I14</f>
        <v>0</v>
      </c>
      <c r="H12" s="92" t="e">
        <f t="shared" si="2"/>
        <v>#N/A</v>
      </c>
      <c r="I12" s="73">
        <f t="shared" si="3"/>
        <v>0</v>
      </c>
      <c r="J12" s="75" t="e">
        <f t="shared" si="4"/>
        <v>#N/A</v>
      </c>
      <c r="K12" s="80" t="e">
        <f t="shared" si="5"/>
        <v>#N/A</v>
      </c>
      <c r="L12" s="379"/>
      <c r="M12" s="73" t="e">
        <f t="shared" si="6"/>
        <v>#N/A</v>
      </c>
      <c r="N12" s="242" t="e">
        <f t="shared" si="7"/>
        <v>#N/A</v>
      </c>
      <c r="O12" s="235" t="e">
        <f t="shared" si="8"/>
        <v>#N/A</v>
      </c>
      <c r="P12" s="235" t="e">
        <f t="shared" si="9"/>
        <v>#N/A</v>
      </c>
      <c r="Q12" s="235" t="e">
        <f t="shared" si="10"/>
        <v>#N/A</v>
      </c>
      <c r="R12" s="235" t="e">
        <f t="shared" si="11"/>
        <v>#N/A</v>
      </c>
      <c r="S12" s="235" t="e">
        <f t="shared" si="12"/>
        <v>#N/A</v>
      </c>
      <c r="T12" s="235" t="e">
        <f t="shared" si="13"/>
        <v>#N/A</v>
      </c>
      <c r="U12" s="235" t="e">
        <f t="shared" si="14"/>
        <v>#N/A</v>
      </c>
      <c r="V12" s="235" t="e">
        <f t="shared" si="15"/>
        <v>#N/A</v>
      </c>
      <c r="W12" s="235" t="e">
        <f t="shared" si="16"/>
        <v>#N/A</v>
      </c>
      <c r="X12" s="235" t="e">
        <f t="shared" si="17"/>
        <v>#N/A</v>
      </c>
      <c r="Y12" s="235" t="e">
        <f t="shared" si="18"/>
        <v>#N/A</v>
      </c>
      <c r="Z12" s="244"/>
      <c r="AB12" s="106" t="s">
        <v>45</v>
      </c>
      <c r="AC12" s="46" t="s">
        <v>46</v>
      </c>
      <c r="AD12" s="107" t="s">
        <v>47</v>
      </c>
      <c r="AE12" s="54"/>
    </row>
    <row r="13" spans="1:31" x14ac:dyDescent="0.25">
      <c r="A13" s="258"/>
      <c r="B13" s="259"/>
      <c r="C13" s="95">
        <f>'Student Summary'!E15</f>
        <v>0</v>
      </c>
      <c r="D13" s="98" t="e">
        <f t="shared" si="0"/>
        <v>#N/A</v>
      </c>
      <c r="E13" s="85">
        <f>'Student Summary'!G15</f>
        <v>0</v>
      </c>
      <c r="F13" s="86" t="e">
        <f t="shared" si="1"/>
        <v>#N/A</v>
      </c>
      <c r="G13" s="91">
        <f>'Student Summary'!I15</f>
        <v>0</v>
      </c>
      <c r="H13" s="92" t="e">
        <f t="shared" si="2"/>
        <v>#N/A</v>
      </c>
      <c r="I13" s="73">
        <f t="shared" si="3"/>
        <v>0</v>
      </c>
      <c r="J13" s="75" t="e">
        <f t="shared" si="4"/>
        <v>#N/A</v>
      </c>
      <c r="K13" s="80" t="e">
        <f t="shared" si="5"/>
        <v>#N/A</v>
      </c>
      <c r="L13" s="379"/>
      <c r="M13" s="73" t="e">
        <f t="shared" si="6"/>
        <v>#N/A</v>
      </c>
      <c r="N13" s="242" t="e">
        <f t="shared" si="7"/>
        <v>#N/A</v>
      </c>
      <c r="O13" s="235" t="e">
        <f t="shared" si="8"/>
        <v>#N/A</v>
      </c>
      <c r="P13" s="235" t="e">
        <f t="shared" si="9"/>
        <v>#N/A</v>
      </c>
      <c r="Q13" s="235" t="e">
        <f t="shared" si="10"/>
        <v>#N/A</v>
      </c>
      <c r="R13" s="235" t="e">
        <f t="shared" si="11"/>
        <v>#N/A</v>
      </c>
      <c r="S13" s="235" t="e">
        <f t="shared" si="12"/>
        <v>#N/A</v>
      </c>
      <c r="T13" s="235" t="e">
        <f t="shared" si="13"/>
        <v>#N/A</v>
      </c>
      <c r="U13" s="235" t="e">
        <f t="shared" si="14"/>
        <v>#N/A</v>
      </c>
      <c r="V13" s="235" t="e">
        <f t="shared" si="15"/>
        <v>#N/A</v>
      </c>
      <c r="W13" s="235" t="e">
        <f t="shared" si="16"/>
        <v>#N/A</v>
      </c>
      <c r="X13" s="235" t="e">
        <f t="shared" si="17"/>
        <v>#N/A</v>
      </c>
      <c r="Y13" s="235" t="e">
        <f t="shared" si="18"/>
        <v>#N/A</v>
      </c>
      <c r="Z13" s="244"/>
      <c r="AB13" s="117">
        <v>0</v>
      </c>
      <c r="AC13" s="26">
        <v>0</v>
      </c>
      <c r="AD13" s="118" t="s">
        <v>25</v>
      </c>
      <c r="AE13" s="55"/>
    </row>
    <row r="14" spans="1:31" x14ac:dyDescent="0.25">
      <c r="A14" s="258"/>
      <c r="B14" s="259"/>
      <c r="C14" s="95">
        <f>'Student Summary'!E16</f>
        <v>0</v>
      </c>
      <c r="D14" s="98" t="e">
        <f t="shared" si="0"/>
        <v>#N/A</v>
      </c>
      <c r="E14" s="85">
        <f>'Student Summary'!G16</f>
        <v>0</v>
      </c>
      <c r="F14" s="86" t="e">
        <f t="shared" si="1"/>
        <v>#N/A</v>
      </c>
      <c r="G14" s="91">
        <f>'Student Summary'!I16</f>
        <v>0</v>
      </c>
      <c r="H14" s="92" t="e">
        <f t="shared" si="2"/>
        <v>#N/A</v>
      </c>
      <c r="I14" s="73">
        <f t="shared" si="3"/>
        <v>0</v>
      </c>
      <c r="J14" s="75" t="e">
        <f t="shared" si="4"/>
        <v>#N/A</v>
      </c>
      <c r="K14" s="80" t="e">
        <f t="shared" si="5"/>
        <v>#N/A</v>
      </c>
      <c r="L14" s="379"/>
      <c r="M14" s="73" t="e">
        <f t="shared" si="6"/>
        <v>#N/A</v>
      </c>
      <c r="N14" s="242" t="e">
        <f t="shared" si="7"/>
        <v>#N/A</v>
      </c>
      <c r="O14" s="235" t="e">
        <f t="shared" si="8"/>
        <v>#N/A</v>
      </c>
      <c r="P14" s="235" t="e">
        <f t="shared" si="9"/>
        <v>#N/A</v>
      </c>
      <c r="Q14" s="235" t="e">
        <f t="shared" si="10"/>
        <v>#N/A</v>
      </c>
      <c r="R14" s="235" t="e">
        <f t="shared" si="11"/>
        <v>#N/A</v>
      </c>
      <c r="S14" s="235" t="e">
        <f t="shared" si="12"/>
        <v>#N/A</v>
      </c>
      <c r="T14" s="235" t="e">
        <f t="shared" si="13"/>
        <v>#N/A</v>
      </c>
      <c r="U14" s="235" t="e">
        <f t="shared" si="14"/>
        <v>#N/A</v>
      </c>
      <c r="V14" s="235" t="e">
        <f t="shared" si="15"/>
        <v>#N/A</v>
      </c>
      <c r="W14" s="235" t="e">
        <f t="shared" si="16"/>
        <v>#N/A</v>
      </c>
      <c r="X14" s="235" t="e">
        <f t="shared" si="17"/>
        <v>#N/A</v>
      </c>
      <c r="Y14" s="235" t="e">
        <f t="shared" si="18"/>
        <v>#N/A</v>
      </c>
      <c r="Z14" s="244"/>
      <c r="AB14" s="117">
        <v>15</v>
      </c>
      <c r="AC14" s="26">
        <v>30</v>
      </c>
      <c r="AD14" s="118" t="s">
        <v>18</v>
      </c>
      <c r="AE14" s="55"/>
    </row>
    <row r="15" spans="1:31" x14ac:dyDescent="0.25">
      <c r="A15" s="258"/>
      <c r="B15" s="259"/>
      <c r="C15" s="95">
        <f>'Student Summary'!E17</f>
        <v>0</v>
      </c>
      <c r="D15" s="98" t="e">
        <f t="shared" si="0"/>
        <v>#N/A</v>
      </c>
      <c r="E15" s="83">
        <f>'Student Summary'!G17</f>
        <v>0</v>
      </c>
      <c r="F15" s="86" t="e">
        <f t="shared" si="1"/>
        <v>#N/A</v>
      </c>
      <c r="G15" s="89">
        <f>'Student Summary'!I17</f>
        <v>0</v>
      </c>
      <c r="H15" s="92" t="e">
        <f t="shared" si="2"/>
        <v>#N/A</v>
      </c>
      <c r="I15" s="73">
        <f t="shared" si="3"/>
        <v>0</v>
      </c>
      <c r="J15" s="75" t="e">
        <f t="shared" si="4"/>
        <v>#N/A</v>
      </c>
      <c r="K15" s="80" t="e">
        <f t="shared" si="5"/>
        <v>#N/A</v>
      </c>
      <c r="L15" s="379"/>
      <c r="M15" s="73" t="e">
        <f t="shared" si="6"/>
        <v>#N/A</v>
      </c>
      <c r="N15" s="242" t="e">
        <f t="shared" si="7"/>
        <v>#N/A</v>
      </c>
      <c r="O15" s="235" t="e">
        <f t="shared" si="8"/>
        <v>#N/A</v>
      </c>
      <c r="P15" s="235" t="e">
        <f t="shared" si="9"/>
        <v>#N/A</v>
      </c>
      <c r="Q15" s="235" t="e">
        <f t="shared" si="10"/>
        <v>#N/A</v>
      </c>
      <c r="R15" s="235" t="e">
        <f t="shared" si="11"/>
        <v>#N/A</v>
      </c>
      <c r="S15" s="235" t="e">
        <f t="shared" si="12"/>
        <v>#N/A</v>
      </c>
      <c r="T15" s="235" t="e">
        <f t="shared" si="13"/>
        <v>#N/A</v>
      </c>
      <c r="U15" s="235" t="e">
        <f t="shared" si="14"/>
        <v>#N/A</v>
      </c>
      <c r="V15" s="235" t="e">
        <f t="shared" si="15"/>
        <v>#N/A</v>
      </c>
      <c r="W15" s="235" t="e">
        <f t="shared" si="16"/>
        <v>#N/A</v>
      </c>
      <c r="X15" s="235" t="e">
        <f t="shared" si="17"/>
        <v>#N/A</v>
      </c>
      <c r="Y15" s="235" t="e">
        <f t="shared" si="18"/>
        <v>#N/A</v>
      </c>
      <c r="Z15" s="244"/>
      <c r="AB15" s="117">
        <v>37</v>
      </c>
      <c r="AC15" s="26">
        <v>60</v>
      </c>
      <c r="AD15" s="118" t="s">
        <v>17</v>
      </c>
      <c r="AE15" s="55"/>
    </row>
    <row r="16" spans="1:31" x14ac:dyDescent="0.25">
      <c r="A16" s="258"/>
      <c r="B16" s="259"/>
      <c r="C16" s="95">
        <f>'Student Summary'!E18</f>
        <v>0</v>
      </c>
      <c r="D16" s="98" t="e">
        <f t="shared" si="0"/>
        <v>#N/A</v>
      </c>
      <c r="E16" s="85">
        <f>'Student Summary'!G18</f>
        <v>0</v>
      </c>
      <c r="F16" s="86" t="e">
        <f t="shared" si="1"/>
        <v>#N/A</v>
      </c>
      <c r="G16" s="91">
        <f>'Student Summary'!I18</f>
        <v>0</v>
      </c>
      <c r="H16" s="92" t="e">
        <f t="shared" si="2"/>
        <v>#N/A</v>
      </c>
      <c r="I16" s="73">
        <f t="shared" si="3"/>
        <v>0</v>
      </c>
      <c r="J16" s="75" t="e">
        <f t="shared" si="4"/>
        <v>#N/A</v>
      </c>
      <c r="K16" s="80" t="e">
        <f t="shared" si="5"/>
        <v>#N/A</v>
      </c>
      <c r="L16" s="379"/>
      <c r="M16" s="73" t="e">
        <f t="shared" si="6"/>
        <v>#N/A</v>
      </c>
      <c r="N16" s="242" t="e">
        <f t="shared" si="7"/>
        <v>#N/A</v>
      </c>
      <c r="O16" s="235" t="e">
        <f t="shared" si="8"/>
        <v>#N/A</v>
      </c>
      <c r="P16" s="235" t="e">
        <f t="shared" si="9"/>
        <v>#N/A</v>
      </c>
      <c r="Q16" s="235" t="e">
        <f t="shared" si="10"/>
        <v>#N/A</v>
      </c>
      <c r="R16" s="235" t="e">
        <f t="shared" si="11"/>
        <v>#N/A</v>
      </c>
      <c r="S16" s="235" t="e">
        <f t="shared" si="12"/>
        <v>#N/A</v>
      </c>
      <c r="T16" s="235" t="e">
        <f t="shared" si="13"/>
        <v>#N/A</v>
      </c>
      <c r="U16" s="235" t="e">
        <f t="shared" si="14"/>
        <v>#N/A</v>
      </c>
      <c r="V16" s="235" t="e">
        <f t="shared" si="15"/>
        <v>#N/A</v>
      </c>
      <c r="W16" s="235" t="e">
        <f t="shared" si="16"/>
        <v>#N/A</v>
      </c>
      <c r="X16" s="235" t="e">
        <f t="shared" si="17"/>
        <v>#N/A</v>
      </c>
      <c r="Y16" s="235" t="e">
        <f t="shared" si="18"/>
        <v>#N/A</v>
      </c>
      <c r="Z16" s="244"/>
      <c r="AB16" s="117">
        <v>55</v>
      </c>
      <c r="AC16" s="26">
        <v>90</v>
      </c>
      <c r="AD16" s="118" t="s">
        <v>19</v>
      </c>
      <c r="AE16" s="55"/>
    </row>
    <row r="17" spans="1:32" ht="15.75" thickBot="1" x14ac:dyDescent="0.3">
      <c r="A17" s="258"/>
      <c r="B17" s="259"/>
      <c r="C17" s="95">
        <f>'Student Summary'!E19</f>
        <v>0</v>
      </c>
      <c r="D17" s="98" t="e">
        <f t="shared" si="0"/>
        <v>#N/A</v>
      </c>
      <c r="E17" s="85">
        <f>'Student Summary'!G19</f>
        <v>0</v>
      </c>
      <c r="F17" s="86" t="e">
        <f t="shared" si="1"/>
        <v>#N/A</v>
      </c>
      <c r="G17" s="91">
        <f>'Student Summary'!I19</f>
        <v>0</v>
      </c>
      <c r="H17" s="92" t="e">
        <f t="shared" si="2"/>
        <v>#N/A</v>
      </c>
      <c r="I17" s="73">
        <f t="shared" si="3"/>
        <v>0</v>
      </c>
      <c r="J17" s="75" t="e">
        <f t="shared" si="4"/>
        <v>#N/A</v>
      </c>
      <c r="K17" s="80" t="e">
        <f t="shared" si="5"/>
        <v>#N/A</v>
      </c>
      <c r="L17" s="379"/>
      <c r="M17" s="73" t="e">
        <f t="shared" si="6"/>
        <v>#N/A</v>
      </c>
      <c r="N17" s="242" t="e">
        <f t="shared" si="7"/>
        <v>#N/A</v>
      </c>
      <c r="O17" s="235" t="e">
        <f t="shared" si="8"/>
        <v>#N/A</v>
      </c>
      <c r="P17" s="235" t="e">
        <f t="shared" si="9"/>
        <v>#N/A</v>
      </c>
      <c r="Q17" s="235" t="e">
        <f t="shared" si="10"/>
        <v>#N/A</v>
      </c>
      <c r="R17" s="235" t="e">
        <f t="shared" si="11"/>
        <v>#N/A</v>
      </c>
      <c r="S17" s="235" t="e">
        <f t="shared" si="12"/>
        <v>#N/A</v>
      </c>
      <c r="T17" s="235" t="e">
        <f t="shared" si="13"/>
        <v>#N/A</v>
      </c>
      <c r="U17" s="235" t="e">
        <f t="shared" si="14"/>
        <v>#N/A</v>
      </c>
      <c r="V17" s="235" t="e">
        <f t="shared" si="15"/>
        <v>#N/A</v>
      </c>
      <c r="W17" s="235" t="e">
        <f t="shared" si="16"/>
        <v>#N/A</v>
      </c>
      <c r="X17" s="235" t="e">
        <f t="shared" si="17"/>
        <v>#N/A</v>
      </c>
      <c r="Y17" s="235" t="e">
        <f t="shared" si="18"/>
        <v>#N/A</v>
      </c>
      <c r="Z17" s="244"/>
      <c r="AB17" s="119">
        <v>73</v>
      </c>
      <c r="AC17" s="120">
        <v>120</v>
      </c>
      <c r="AD17" s="121" t="s">
        <v>20</v>
      </c>
      <c r="AE17" s="55"/>
    </row>
    <row r="18" spans="1:32" ht="15.75" thickBot="1" x14ac:dyDescent="0.3">
      <c r="A18" s="258"/>
      <c r="B18" s="259"/>
      <c r="C18" s="95">
        <f>'Student Summary'!E20</f>
        <v>0</v>
      </c>
      <c r="D18" s="98" t="e">
        <f t="shared" si="0"/>
        <v>#N/A</v>
      </c>
      <c r="E18" s="85">
        <v>0</v>
      </c>
      <c r="F18" s="86" t="e">
        <f t="shared" si="1"/>
        <v>#N/A</v>
      </c>
      <c r="G18" s="91">
        <f>'Student Summary'!I20</f>
        <v>0</v>
      </c>
      <c r="H18" s="92" t="e">
        <f t="shared" si="2"/>
        <v>#N/A</v>
      </c>
      <c r="I18" s="73">
        <f t="shared" si="3"/>
        <v>0</v>
      </c>
      <c r="J18" s="75" t="e">
        <f t="shared" si="4"/>
        <v>#N/A</v>
      </c>
      <c r="K18" s="80" t="e">
        <f t="shared" si="5"/>
        <v>#N/A</v>
      </c>
      <c r="L18" s="379"/>
      <c r="M18" s="73" t="e">
        <f t="shared" si="6"/>
        <v>#N/A</v>
      </c>
      <c r="N18" s="242" t="e">
        <f t="shared" si="7"/>
        <v>#N/A</v>
      </c>
      <c r="O18" s="235" t="e">
        <f t="shared" si="8"/>
        <v>#N/A</v>
      </c>
      <c r="P18" s="235" t="e">
        <f t="shared" si="9"/>
        <v>#N/A</v>
      </c>
      <c r="Q18" s="235" t="e">
        <f t="shared" si="10"/>
        <v>#N/A</v>
      </c>
      <c r="R18" s="235" t="e">
        <f t="shared" si="11"/>
        <v>#N/A</v>
      </c>
      <c r="S18" s="235" t="e">
        <f t="shared" si="12"/>
        <v>#N/A</v>
      </c>
      <c r="T18" s="235" t="e">
        <f t="shared" si="13"/>
        <v>#N/A</v>
      </c>
      <c r="U18" s="235" t="e">
        <f t="shared" si="14"/>
        <v>#N/A</v>
      </c>
      <c r="V18" s="235" t="e">
        <f t="shared" si="15"/>
        <v>#N/A</v>
      </c>
      <c r="W18" s="235" t="e">
        <f t="shared" si="16"/>
        <v>#N/A</v>
      </c>
      <c r="X18" s="235" t="e">
        <f t="shared" si="17"/>
        <v>#N/A</v>
      </c>
      <c r="Y18" s="235" t="e">
        <f t="shared" si="18"/>
        <v>#N/A</v>
      </c>
      <c r="Z18" s="244"/>
      <c r="AD18" s="9"/>
      <c r="AE18" s="9"/>
    </row>
    <row r="19" spans="1:32" x14ac:dyDescent="0.25">
      <c r="A19" s="258"/>
      <c r="B19" s="259"/>
      <c r="C19" s="95">
        <f>'Student Summary'!E21</f>
        <v>0</v>
      </c>
      <c r="D19" s="98" t="e">
        <f t="shared" si="0"/>
        <v>#N/A</v>
      </c>
      <c r="E19" s="85">
        <v>0</v>
      </c>
      <c r="F19" s="86" t="e">
        <f t="shared" si="1"/>
        <v>#N/A</v>
      </c>
      <c r="G19" s="89">
        <f>'Student Summary'!I21</f>
        <v>0</v>
      </c>
      <c r="H19" s="92" t="e">
        <f t="shared" si="2"/>
        <v>#N/A</v>
      </c>
      <c r="I19" s="73">
        <f t="shared" si="3"/>
        <v>0</v>
      </c>
      <c r="J19" s="75" t="e">
        <f t="shared" si="4"/>
        <v>#N/A</v>
      </c>
      <c r="K19" s="80" t="e">
        <f t="shared" si="5"/>
        <v>#N/A</v>
      </c>
      <c r="L19" s="379"/>
      <c r="M19" s="73" t="e">
        <f t="shared" si="6"/>
        <v>#N/A</v>
      </c>
      <c r="N19" s="242" t="e">
        <f t="shared" si="7"/>
        <v>#N/A</v>
      </c>
      <c r="O19" s="235" t="e">
        <f t="shared" si="8"/>
        <v>#N/A</v>
      </c>
      <c r="P19" s="235" t="e">
        <f t="shared" si="9"/>
        <v>#N/A</v>
      </c>
      <c r="Q19" s="235" t="e">
        <f t="shared" si="10"/>
        <v>#N/A</v>
      </c>
      <c r="R19" s="235" t="e">
        <f t="shared" si="11"/>
        <v>#N/A</v>
      </c>
      <c r="S19" s="235" t="e">
        <f t="shared" si="12"/>
        <v>#N/A</v>
      </c>
      <c r="T19" s="235" t="e">
        <f t="shared" si="13"/>
        <v>#N/A</v>
      </c>
      <c r="U19" s="235" t="e">
        <f t="shared" si="14"/>
        <v>#N/A</v>
      </c>
      <c r="V19" s="235" t="e">
        <f t="shared" si="15"/>
        <v>#N/A</v>
      </c>
      <c r="W19" s="235" t="e">
        <f t="shared" si="16"/>
        <v>#N/A</v>
      </c>
      <c r="X19" s="235" t="e">
        <f t="shared" si="17"/>
        <v>#N/A</v>
      </c>
      <c r="Y19" s="235" t="e">
        <f t="shared" si="18"/>
        <v>#N/A</v>
      </c>
      <c r="Z19" s="244"/>
      <c r="AB19" s="373" t="s">
        <v>90</v>
      </c>
      <c r="AC19" s="374"/>
      <c r="AE19" s="3"/>
      <c r="AF19" s="3"/>
    </row>
    <row r="20" spans="1:32" x14ac:dyDescent="0.25">
      <c r="A20" s="258"/>
      <c r="B20" s="259"/>
      <c r="C20" s="95">
        <f>'Student Summary'!E22</f>
        <v>0</v>
      </c>
      <c r="D20" s="98" t="e">
        <f t="shared" si="0"/>
        <v>#N/A</v>
      </c>
      <c r="E20" s="85">
        <v>0</v>
      </c>
      <c r="F20" s="86" t="e">
        <f t="shared" si="1"/>
        <v>#N/A</v>
      </c>
      <c r="G20" s="91">
        <f>'Student Summary'!I22</f>
        <v>0</v>
      </c>
      <c r="H20" s="92" t="e">
        <f t="shared" si="2"/>
        <v>#N/A</v>
      </c>
      <c r="I20" s="73">
        <f t="shared" si="3"/>
        <v>0</v>
      </c>
      <c r="J20" s="75" t="e">
        <f t="shared" si="4"/>
        <v>#N/A</v>
      </c>
      <c r="K20" s="80" t="e">
        <f t="shared" si="5"/>
        <v>#N/A</v>
      </c>
      <c r="L20" s="379"/>
      <c r="M20" s="73" t="e">
        <f t="shared" si="6"/>
        <v>#N/A</v>
      </c>
      <c r="N20" s="242" t="e">
        <f t="shared" si="7"/>
        <v>#N/A</v>
      </c>
      <c r="O20" s="235" t="e">
        <f t="shared" si="8"/>
        <v>#N/A</v>
      </c>
      <c r="P20" s="235" t="e">
        <f t="shared" si="9"/>
        <v>#N/A</v>
      </c>
      <c r="Q20" s="235" t="e">
        <f t="shared" si="10"/>
        <v>#N/A</v>
      </c>
      <c r="R20" s="235" t="e">
        <f t="shared" si="11"/>
        <v>#N/A</v>
      </c>
      <c r="S20" s="235" t="e">
        <f t="shared" si="12"/>
        <v>#N/A</v>
      </c>
      <c r="T20" s="235" t="e">
        <f t="shared" si="13"/>
        <v>#N/A</v>
      </c>
      <c r="U20" s="235" t="e">
        <f t="shared" si="14"/>
        <v>#N/A</v>
      </c>
      <c r="V20" s="235" t="e">
        <f t="shared" si="15"/>
        <v>#N/A</v>
      </c>
      <c r="W20" s="235" t="e">
        <f t="shared" si="16"/>
        <v>#N/A</v>
      </c>
      <c r="X20" s="235" t="e">
        <f t="shared" si="17"/>
        <v>#N/A</v>
      </c>
      <c r="Y20" s="235" t="e">
        <f t="shared" si="18"/>
        <v>#N/A</v>
      </c>
      <c r="Z20" s="244"/>
      <c r="AB20" s="106" t="s">
        <v>27</v>
      </c>
      <c r="AC20" s="107" t="s">
        <v>26</v>
      </c>
      <c r="AE20" s="361"/>
      <c r="AF20" s="361"/>
    </row>
    <row r="21" spans="1:32" ht="18.75" x14ac:dyDescent="0.25">
      <c r="A21" s="258"/>
      <c r="B21" s="259"/>
      <c r="C21" s="95">
        <f>'Student Summary'!E23</f>
        <v>0</v>
      </c>
      <c r="D21" s="98" t="e">
        <f t="shared" si="0"/>
        <v>#N/A</v>
      </c>
      <c r="E21" s="85">
        <v>0</v>
      </c>
      <c r="F21" s="86" t="e">
        <f t="shared" si="1"/>
        <v>#N/A</v>
      </c>
      <c r="G21" s="91">
        <v>0</v>
      </c>
      <c r="H21" s="92" t="e">
        <f t="shared" si="2"/>
        <v>#N/A</v>
      </c>
      <c r="I21" s="73">
        <f t="shared" si="3"/>
        <v>0</v>
      </c>
      <c r="J21" s="75" t="e">
        <f t="shared" si="4"/>
        <v>#N/A</v>
      </c>
      <c r="K21" s="80" t="e">
        <f t="shared" si="5"/>
        <v>#N/A</v>
      </c>
      <c r="L21" s="379"/>
      <c r="M21" s="73" t="e">
        <f t="shared" si="6"/>
        <v>#N/A</v>
      </c>
      <c r="N21" s="242" t="e">
        <f t="shared" si="7"/>
        <v>#N/A</v>
      </c>
      <c r="O21" s="235" t="e">
        <f t="shared" si="8"/>
        <v>#N/A</v>
      </c>
      <c r="P21" s="235" t="e">
        <f t="shared" si="9"/>
        <v>#N/A</v>
      </c>
      <c r="Q21" s="235" t="e">
        <f t="shared" si="10"/>
        <v>#N/A</v>
      </c>
      <c r="R21" s="235" t="e">
        <f t="shared" si="11"/>
        <v>#N/A</v>
      </c>
      <c r="S21" s="235" t="e">
        <f t="shared" si="12"/>
        <v>#N/A</v>
      </c>
      <c r="T21" s="235" t="e">
        <f t="shared" si="13"/>
        <v>#N/A</v>
      </c>
      <c r="U21" s="235" t="e">
        <f t="shared" si="14"/>
        <v>#N/A</v>
      </c>
      <c r="V21" s="235" t="e">
        <f t="shared" si="15"/>
        <v>#N/A</v>
      </c>
      <c r="W21" s="235" t="e">
        <f t="shared" si="16"/>
        <v>#N/A</v>
      </c>
      <c r="X21" s="235" t="e">
        <f t="shared" si="17"/>
        <v>#N/A</v>
      </c>
      <c r="Y21" s="235" t="e">
        <f t="shared" si="18"/>
        <v>#N/A</v>
      </c>
      <c r="Z21" s="244"/>
      <c r="AB21" s="221">
        <v>2</v>
      </c>
      <c r="AC21" s="115">
        <v>1</v>
      </c>
      <c r="AE21" s="361"/>
      <c r="AF21" s="361"/>
    </row>
    <row r="22" spans="1:32" ht="18.75" x14ac:dyDescent="0.25">
      <c r="A22" s="258"/>
      <c r="B22" s="259"/>
      <c r="C22" s="95">
        <f>'Student Summary'!E24</f>
        <v>0</v>
      </c>
      <c r="D22" s="98" t="e">
        <f t="shared" si="0"/>
        <v>#N/A</v>
      </c>
      <c r="E22" s="85">
        <v>0</v>
      </c>
      <c r="F22" s="86" t="e">
        <f t="shared" si="1"/>
        <v>#N/A</v>
      </c>
      <c r="G22" s="91">
        <v>0</v>
      </c>
      <c r="H22" s="92" t="e">
        <f t="shared" si="2"/>
        <v>#N/A</v>
      </c>
      <c r="I22" s="73">
        <f t="shared" si="3"/>
        <v>0</v>
      </c>
      <c r="J22" s="75" t="e">
        <f t="shared" si="4"/>
        <v>#N/A</v>
      </c>
      <c r="K22" s="80" t="e">
        <f t="shared" si="5"/>
        <v>#N/A</v>
      </c>
      <c r="L22" s="379"/>
      <c r="M22" s="73" t="e">
        <f t="shared" si="6"/>
        <v>#N/A</v>
      </c>
      <c r="N22" s="242" t="e">
        <f t="shared" si="7"/>
        <v>#N/A</v>
      </c>
      <c r="O22" s="235" t="e">
        <f t="shared" si="8"/>
        <v>#N/A</v>
      </c>
      <c r="P22" s="235" t="e">
        <f t="shared" si="9"/>
        <v>#N/A</v>
      </c>
      <c r="Q22" s="235" t="e">
        <f t="shared" si="10"/>
        <v>#N/A</v>
      </c>
      <c r="R22" s="235" t="e">
        <f t="shared" si="11"/>
        <v>#N/A</v>
      </c>
      <c r="S22" s="235" t="e">
        <f t="shared" si="12"/>
        <v>#N/A</v>
      </c>
      <c r="T22" s="235" t="e">
        <f t="shared" si="13"/>
        <v>#N/A</v>
      </c>
      <c r="U22" s="235" t="e">
        <f t="shared" si="14"/>
        <v>#N/A</v>
      </c>
      <c r="V22" s="235" t="e">
        <f t="shared" si="15"/>
        <v>#N/A</v>
      </c>
      <c r="W22" s="235" t="e">
        <f t="shared" si="16"/>
        <v>#N/A</v>
      </c>
      <c r="X22" s="235" t="e">
        <f t="shared" si="17"/>
        <v>#N/A</v>
      </c>
      <c r="Y22" s="235" t="e">
        <f t="shared" si="18"/>
        <v>#N/A</v>
      </c>
      <c r="Z22" s="244"/>
      <c r="AB22" s="221">
        <v>4</v>
      </c>
      <c r="AC22" s="115">
        <v>2</v>
      </c>
      <c r="AE22" s="361"/>
      <c r="AF22" s="361"/>
    </row>
    <row r="23" spans="1:32" ht="18.75" x14ac:dyDescent="0.25">
      <c r="A23" s="258"/>
      <c r="B23" s="259"/>
      <c r="C23" s="95">
        <f>'Student Summary'!E25</f>
        <v>0</v>
      </c>
      <c r="D23" s="98" t="e">
        <f t="shared" si="0"/>
        <v>#N/A</v>
      </c>
      <c r="E23" s="85">
        <v>0</v>
      </c>
      <c r="F23" s="86" t="e">
        <f t="shared" si="1"/>
        <v>#N/A</v>
      </c>
      <c r="G23" s="91">
        <v>0</v>
      </c>
      <c r="H23" s="92" t="e">
        <f t="shared" si="2"/>
        <v>#N/A</v>
      </c>
      <c r="I23" s="73">
        <f t="shared" si="3"/>
        <v>0</v>
      </c>
      <c r="J23" s="75" t="e">
        <f t="shared" si="4"/>
        <v>#N/A</v>
      </c>
      <c r="K23" s="80" t="e">
        <f t="shared" si="5"/>
        <v>#N/A</v>
      </c>
      <c r="L23" s="379"/>
      <c r="M23" s="73" t="e">
        <f t="shared" si="6"/>
        <v>#N/A</v>
      </c>
      <c r="N23" s="242" t="e">
        <f t="shared" si="7"/>
        <v>#N/A</v>
      </c>
      <c r="O23" s="235" t="e">
        <f t="shared" si="8"/>
        <v>#N/A</v>
      </c>
      <c r="P23" s="235" t="e">
        <f t="shared" si="9"/>
        <v>#N/A</v>
      </c>
      <c r="Q23" s="235" t="e">
        <f t="shared" si="10"/>
        <v>#N/A</v>
      </c>
      <c r="R23" s="235" t="e">
        <f t="shared" si="11"/>
        <v>#N/A</v>
      </c>
      <c r="S23" s="235" t="e">
        <f t="shared" si="12"/>
        <v>#N/A</v>
      </c>
      <c r="T23" s="235" t="e">
        <f t="shared" si="13"/>
        <v>#N/A</v>
      </c>
      <c r="U23" s="235" t="e">
        <f t="shared" si="14"/>
        <v>#N/A</v>
      </c>
      <c r="V23" s="235" t="e">
        <f t="shared" si="15"/>
        <v>#N/A</v>
      </c>
      <c r="W23" s="235" t="e">
        <f t="shared" si="16"/>
        <v>#N/A</v>
      </c>
      <c r="X23" s="235" t="e">
        <f t="shared" si="17"/>
        <v>#N/A</v>
      </c>
      <c r="Y23" s="235" t="e">
        <f t="shared" si="18"/>
        <v>#N/A</v>
      </c>
      <c r="Z23" s="244"/>
      <c r="AB23" s="221">
        <v>6</v>
      </c>
      <c r="AC23" s="115">
        <v>3</v>
      </c>
      <c r="AE23" s="361"/>
      <c r="AF23" s="361"/>
    </row>
    <row r="24" spans="1:32" ht="18.75" x14ac:dyDescent="0.25">
      <c r="A24" s="258"/>
      <c r="B24" s="259"/>
      <c r="C24" s="95">
        <f>'Student Summary'!E26</f>
        <v>0</v>
      </c>
      <c r="D24" s="98" t="e">
        <f t="shared" si="0"/>
        <v>#N/A</v>
      </c>
      <c r="E24" s="85">
        <v>0</v>
      </c>
      <c r="F24" s="86" t="e">
        <f t="shared" si="1"/>
        <v>#N/A</v>
      </c>
      <c r="G24" s="91">
        <v>0</v>
      </c>
      <c r="H24" s="92" t="e">
        <f t="shared" si="2"/>
        <v>#N/A</v>
      </c>
      <c r="I24" s="73">
        <f t="shared" si="3"/>
        <v>0</v>
      </c>
      <c r="J24" s="75" t="e">
        <f t="shared" si="4"/>
        <v>#N/A</v>
      </c>
      <c r="K24" s="80" t="e">
        <f t="shared" si="5"/>
        <v>#N/A</v>
      </c>
      <c r="L24" s="379"/>
      <c r="M24" s="73" t="e">
        <f t="shared" si="6"/>
        <v>#N/A</v>
      </c>
      <c r="N24" s="242" t="e">
        <f t="shared" si="7"/>
        <v>#N/A</v>
      </c>
      <c r="O24" s="235" t="e">
        <f t="shared" si="8"/>
        <v>#N/A</v>
      </c>
      <c r="P24" s="235" t="e">
        <f t="shared" si="9"/>
        <v>#N/A</v>
      </c>
      <c r="Q24" s="235" t="e">
        <f t="shared" si="10"/>
        <v>#N/A</v>
      </c>
      <c r="R24" s="235" t="e">
        <f t="shared" si="11"/>
        <v>#N/A</v>
      </c>
      <c r="S24" s="235" t="e">
        <f t="shared" si="12"/>
        <v>#N/A</v>
      </c>
      <c r="T24" s="235" t="e">
        <f t="shared" si="13"/>
        <v>#N/A</v>
      </c>
      <c r="U24" s="235" t="e">
        <f t="shared" si="14"/>
        <v>#N/A</v>
      </c>
      <c r="V24" s="235" t="e">
        <f t="shared" si="15"/>
        <v>#N/A</v>
      </c>
      <c r="W24" s="235" t="e">
        <f t="shared" si="16"/>
        <v>#N/A</v>
      </c>
      <c r="X24" s="235" t="e">
        <f t="shared" si="17"/>
        <v>#N/A</v>
      </c>
      <c r="Y24" s="235" t="e">
        <f t="shared" si="18"/>
        <v>#N/A</v>
      </c>
      <c r="Z24" s="244"/>
      <c r="AB24" s="221">
        <v>8</v>
      </c>
      <c r="AC24" s="115">
        <v>4</v>
      </c>
    </row>
    <row r="25" spans="1:32" ht="18.75" x14ac:dyDescent="0.25">
      <c r="A25" s="258"/>
      <c r="B25" s="259"/>
      <c r="C25" s="95">
        <f>'Student Summary'!E27</f>
        <v>0</v>
      </c>
      <c r="D25" s="98" t="e">
        <f t="shared" si="0"/>
        <v>#N/A</v>
      </c>
      <c r="E25" s="85">
        <v>0</v>
      </c>
      <c r="F25" s="86" t="e">
        <f t="shared" si="1"/>
        <v>#N/A</v>
      </c>
      <c r="G25" s="91">
        <v>0</v>
      </c>
      <c r="H25" s="92" t="e">
        <f t="shared" si="2"/>
        <v>#N/A</v>
      </c>
      <c r="I25" s="73">
        <f t="shared" si="3"/>
        <v>0</v>
      </c>
      <c r="J25" s="75" t="e">
        <f t="shared" si="4"/>
        <v>#N/A</v>
      </c>
      <c r="K25" s="80" t="e">
        <f t="shared" si="5"/>
        <v>#N/A</v>
      </c>
      <c r="L25" s="379"/>
      <c r="M25" s="73" t="e">
        <f t="shared" si="6"/>
        <v>#N/A</v>
      </c>
      <c r="N25" s="242" t="e">
        <f t="shared" si="7"/>
        <v>#N/A</v>
      </c>
      <c r="O25" s="235" t="e">
        <f t="shared" si="8"/>
        <v>#N/A</v>
      </c>
      <c r="P25" s="235" t="e">
        <f t="shared" si="9"/>
        <v>#N/A</v>
      </c>
      <c r="Q25" s="235" t="e">
        <f t="shared" si="10"/>
        <v>#N/A</v>
      </c>
      <c r="R25" s="235" t="e">
        <f t="shared" si="11"/>
        <v>#N/A</v>
      </c>
      <c r="S25" s="235" t="e">
        <f t="shared" si="12"/>
        <v>#N/A</v>
      </c>
      <c r="T25" s="235" t="e">
        <f t="shared" si="13"/>
        <v>#N/A</v>
      </c>
      <c r="U25" s="235" t="e">
        <f t="shared" si="14"/>
        <v>#N/A</v>
      </c>
      <c r="V25" s="235" t="e">
        <f t="shared" si="15"/>
        <v>#N/A</v>
      </c>
      <c r="W25" s="235" t="e">
        <f t="shared" si="16"/>
        <v>#N/A</v>
      </c>
      <c r="X25" s="235" t="e">
        <f t="shared" si="17"/>
        <v>#N/A</v>
      </c>
      <c r="Y25" s="235" t="e">
        <f t="shared" si="18"/>
        <v>#N/A</v>
      </c>
      <c r="Z25" s="244"/>
      <c r="AB25" s="221">
        <v>10</v>
      </c>
      <c r="AC25" s="115">
        <v>5</v>
      </c>
    </row>
    <row r="26" spans="1:32" ht="18.75" x14ac:dyDescent="0.25">
      <c r="A26" s="258"/>
      <c r="B26" s="259"/>
      <c r="C26" s="95">
        <f>'Student Summary'!E28</f>
        <v>0</v>
      </c>
      <c r="D26" s="98" t="e">
        <f t="shared" si="0"/>
        <v>#N/A</v>
      </c>
      <c r="E26" s="85">
        <v>0</v>
      </c>
      <c r="F26" s="86" t="e">
        <f t="shared" si="1"/>
        <v>#N/A</v>
      </c>
      <c r="G26" s="91">
        <v>0</v>
      </c>
      <c r="H26" s="92" t="e">
        <f t="shared" si="2"/>
        <v>#N/A</v>
      </c>
      <c r="I26" s="73">
        <f t="shared" si="3"/>
        <v>0</v>
      </c>
      <c r="J26" s="75" t="e">
        <f t="shared" si="4"/>
        <v>#N/A</v>
      </c>
      <c r="K26" s="80" t="e">
        <f t="shared" si="5"/>
        <v>#N/A</v>
      </c>
      <c r="L26" s="379"/>
      <c r="M26" s="73" t="e">
        <f t="shared" si="6"/>
        <v>#N/A</v>
      </c>
      <c r="N26" s="242" t="e">
        <f t="shared" si="7"/>
        <v>#N/A</v>
      </c>
      <c r="O26" s="235" t="e">
        <f t="shared" si="8"/>
        <v>#N/A</v>
      </c>
      <c r="P26" s="235" t="e">
        <f t="shared" si="9"/>
        <v>#N/A</v>
      </c>
      <c r="Q26" s="235" t="e">
        <f t="shared" si="10"/>
        <v>#N/A</v>
      </c>
      <c r="R26" s="235" t="e">
        <f t="shared" si="11"/>
        <v>#N/A</v>
      </c>
      <c r="S26" s="235" t="e">
        <f t="shared" si="12"/>
        <v>#N/A</v>
      </c>
      <c r="T26" s="235" t="e">
        <f t="shared" si="13"/>
        <v>#N/A</v>
      </c>
      <c r="U26" s="235" t="e">
        <f t="shared" si="14"/>
        <v>#N/A</v>
      </c>
      <c r="V26" s="235" t="e">
        <f t="shared" si="15"/>
        <v>#N/A</v>
      </c>
      <c r="W26" s="235" t="e">
        <f t="shared" si="16"/>
        <v>#N/A</v>
      </c>
      <c r="X26" s="235" t="e">
        <f t="shared" si="17"/>
        <v>#N/A</v>
      </c>
      <c r="Y26" s="235" t="e">
        <f t="shared" si="18"/>
        <v>#N/A</v>
      </c>
      <c r="Z26" s="244"/>
      <c r="AB26" s="221">
        <v>12</v>
      </c>
      <c r="AC26" s="115">
        <v>6</v>
      </c>
    </row>
    <row r="27" spans="1:32" ht="18.75" x14ac:dyDescent="0.25">
      <c r="A27" s="258"/>
      <c r="B27" s="259"/>
      <c r="C27" s="95">
        <f>'Student Summary'!E29</f>
        <v>0</v>
      </c>
      <c r="D27" s="98" t="e">
        <f t="shared" si="0"/>
        <v>#N/A</v>
      </c>
      <c r="E27" s="85">
        <v>0</v>
      </c>
      <c r="F27" s="86" t="e">
        <f t="shared" si="1"/>
        <v>#N/A</v>
      </c>
      <c r="G27" s="91">
        <v>0</v>
      </c>
      <c r="H27" s="92" t="e">
        <f t="shared" si="2"/>
        <v>#N/A</v>
      </c>
      <c r="I27" s="73">
        <f t="shared" si="3"/>
        <v>0</v>
      </c>
      <c r="J27" s="75" t="e">
        <f t="shared" si="4"/>
        <v>#N/A</v>
      </c>
      <c r="K27" s="80" t="e">
        <f t="shared" si="5"/>
        <v>#N/A</v>
      </c>
      <c r="L27" s="379"/>
      <c r="M27" s="73" t="e">
        <f t="shared" si="6"/>
        <v>#N/A</v>
      </c>
      <c r="N27" s="242" t="e">
        <f t="shared" si="7"/>
        <v>#N/A</v>
      </c>
      <c r="O27" s="235" t="e">
        <f t="shared" si="8"/>
        <v>#N/A</v>
      </c>
      <c r="P27" s="235" t="e">
        <f t="shared" si="9"/>
        <v>#N/A</v>
      </c>
      <c r="Q27" s="235" t="e">
        <f t="shared" si="10"/>
        <v>#N/A</v>
      </c>
      <c r="R27" s="235" t="e">
        <f t="shared" si="11"/>
        <v>#N/A</v>
      </c>
      <c r="S27" s="235" t="e">
        <f t="shared" si="12"/>
        <v>#N/A</v>
      </c>
      <c r="T27" s="235" t="e">
        <f t="shared" si="13"/>
        <v>#N/A</v>
      </c>
      <c r="U27" s="235" t="e">
        <f t="shared" si="14"/>
        <v>#N/A</v>
      </c>
      <c r="V27" s="235" t="e">
        <f t="shared" si="15"/>
        <v>#N/A</v>
      </c>
      <c r="W27" s="235" t="e">
        <f t="shared" si="16"/>
        <v>#N/A</v>
      </c>
      <c r="X27" s="235" t="e">
        <f t="shared" si="17"/>
        <v>#N/A</v>
      </c>
      <c r="Y27" s="235" t="e">
        <f t="shared" si="18"/>
        <v>#N/A</v>
      </c>
      <c r="Z27" s="244"/>
      <c r="AB27" s="221">
        <v>14</v>
      </c>
      <c r="AC27" s="115">
        <v>7</v>
      </c>
    </row>
    <row r="28" spans="1:32" ht="18.75" x14ac:dyDescent="0.25">
      <c r="A28" s="258"/>
      <c r="B28" s="259"/>
      <c r="C28" s="95">
        <f>'Student Summary'!E30</f>
        <v>0</v>
      </c>
      <c r="D28" s="98" t="e">
        <f t="shared" si="0"/>
        <v>#N/A</v>
      </c>
      <c r="E28" s="85">
        <v>0</v>
      </c>
      <c r="F28" s="86" t="e">
        <f t="shared" si="1"/>
        <v>#N/A</v>
      </c>
      <c r="G28" s="91">
        <v>0</v>
      </c>
      <c r="H28" s="92" t="e">
        <f t="shared" si="2"/>
        <v>#N/A</v>
      </c>
      <c r="I28" s="73">
        <f t="shared" si="3"/>
        <v>0</v>
      </c>
      <c r="J28" s="75" t="e">
        <f t="shared" si="4"/>
        <v>#N/A</v>
      </c>
      <c r="K28" s="80" t="e">
        <f t="shared" si="5"/>
        <v>#N/A</v>
      </c>
      <c r="L28" s="379"/>
      <c r="M28" s="73" t="e">
        <f t="shared" si="6"/>
        <v>#N/A</v>
      </c>
      <c r="N28" s="242" t="e">
        <f t="shared" si="7"/>
        <v>#N/A</v>
      </c>
      <c r="O28" s="235" t="e">
        <f t="shared" si="8"/>
        <v>#N/A</v>
      </c>
      <c r="P28" s="235" t="e">
        <f t="shared" si="9"/>
        <v>#N/A</v>
      </c>
      <c r="Q28" s="235" t="e">
        <f t="shared" si="10"/>
        <v>#N/A</v>
      </c>
      <c r="R28" s="235" t="e">
        <f t="shared" si="11"/>
        <v>#N/A</v>
      </c>
      <c r="S28" s="235" t="e">
        <f t="shared" si="12"/>
        <v>#N/A</v>
      </c>
      <c r="T28" s="235" t="e">
        <f t="shared" si="13"/>
        <v>#N/A</v>
      </c>
      <c r="U28" s="235" t="e">
        <f t="shared" si="14"/>
        <v>#N/A</v>
      </c>
      <c r="V28" s="235" t="e">
        <f t="shared" si="15"/>
        <v>#N/A</v>
      </c>
      <c r="W28" s="235" t="e">
        <f t="shared" si="16"/>
        <v>#N/A</v>
      </c>
      <c r="X28" s="235" t="e">
        <f t="shared" si="17"/>
        <v>#N/A</v>
      </c>
      <c r="Y28" s="235" t="e">
        <f t="shared" si="18"/>
        <v>#N/A</v>
      </c>
      <c r="Z28" s="244"/>
      <c r="AB28" s="221">
        <v>16</v>
      </c>
      <c r="AC28" s="115">
        <v>8</v>
      </c>
    </row>
    <row r="29" spans="1:32" ht="19.5" thickBot="1" x14ac:dyDescent="0.3">
      <c r="A29" s="260"/>
      <c r="B29" s="261"/>
      <c r="C29" s="95">
        <f>'Student Summary'!E31</f>
        <v>0</v>
      </c>
      <c r="D29" s="100" t="e">
        <f t="shared" si="0"/>
        <v>#N/A</v>
      </c>
      <c r="E29" s="85">
        <v>0</v>
      </c>
      <c r="F29" s="101" t="e">
        <f t="shared" si="1"/>
        <v>#N/A</v>
      </c>
      <c r="G29" s="91">
        <v>0</v>
      </c>
      <c r="H29" s="102" t="e">
        <f t="shared" si="2"/>
        <v>#N/A</v>
      </c>
      <c r="I29" s="73">
        <f t="shared" si="3"/>
        <v>0</v>
      </c>
      <c r="J29" s="76" t="e">
        <f t="shared" si="4"/>
        <v>#N/A</v>
      </c>
      <c r="K29" s="80" t="e">
        <f t="shared" si="5"/>
        <v>#N/A</v>
      </c>
      <c r="L29" s="380"/>
      <c r="M29" s="73" t="e">
        <f t="shared" si="6"/>
        <v>#N/A</v>
      </c>
      <c r="N29" s="242" t="e">
        <f t="shared" si="7"/>
        <v>#N/A</v>
      </c>
      <c r="O29" s="235" t="e">
        <f t="shared" si="8"/>
        <v>#N/A</v>
      </c>
      <c r="P29" s="235" t="e">
        <f t="shared" si="9"/>
        <v>#N/A</v>
      </c>
      <c r="Q29" s="235" t="e">
        <f t="shared" si="10"/>
        <v>#N/A</v>
      </c>
      <c r="R29" s="235" t="e">
        <f t="shared" si="11"/>
        <v>#N/A</v>
      </c>
      <c r="S29" s="235" t="e">
        <f t="shared" si="12"/>
        <v>#N/A</v>
      </c>
      <c r="T29" s="235" t="e">
        <f t="shared" si="13"/>
        <v>#N/A</v>
      </c>
      <c r="U29" s="235" t="e">
        <f t="shared" si="14"/>
        <v>#N/A</v>
      </c>
      <c r="V29" s="235" t="e">
        <f t="shared" si="15"/>
        <v>#N/A</v>
      </c>
      <c r="W29" s="235" t="e">
        <f t="shared" si="16"/>
        <v>#N/A</v>
      </c>
      <c r="X29" s="235" t="e">
        <f t="shared" si="17"/>
        <v>#N/A</v>
      </c>
      <c r="Y29" s="235" t="e">
        <f t="shared" si="18"/>
        <v>#N/A</v>
      </c>
      <c r="Z29" s="244"/>
      <c r="AB29" s="221">
        <v>18</v>
      </c>
      <c r="AC29" s="115">
        <v>9</v>
      </c>
    </row>
    <row r="30" spans="1:32" ht="19.5" thickBot="1" x14ac:dyDescent="0.3">
      <c r="C30" s="232">
        <v>42736</v>
      </c>
      <c r="D30" s="233">
        <v>42736</v>
      </c>
      <c r="E30" s="232">
        <v>42736</v>
      </c>
      <c r="F30" s="232">
        <v>42736</v>
      </c>
      <c r="G30" s="232">
        <v>42736</v>
      </c>
      <c r="H30" s="232">
        <v>42736</v>
      </c>
      <c r="Z30" s="245"/>
      <c r="AB30" s="221">
        <v>20</v>
      </c>
      <c r="AC30" s="115">
        <v>10</v>
      </c>
    </row>
    <row r="31" spans="1:32" ht="18.75" x14ac:dyDescent="0.25">
      <c r="C31" s="222">
        <v>1</v>
      </c>
      <c r="D31" s="222">
        <v>2</v>
      </c>
      <c r="E31" s="223">
        <v>1</v>
      </c>
      <c r="F31" s="224">
        <v>2</v>
      </c>
      <c r="G31" s="12">
        <v>1</v>
      </c>
      <c r="H31" s="12">
        <v>2</v>
      </c>
      <c r="J31" s="15"/>
      <c r="K31" s="218">
        <v>2</v>
      </c>
      <c r="AB31" s="221">
        <v>22</v>
      </c>
      <c r="AC31" s="115">
        <v>11</v>
      </c>
    </row>
    <row r="32" spans="1:32" ht="18.75" x14ac:dyDescent="0.25">
      <c r="C32" s="222">
        <v>2</v>
      </c>
      <c r="D32" s="222">
        <v>5</v>
      </c>
      <c r="E32" s="223">
        <v>2</v>
      </c>
      <c r="F32" s="224">
        <v>4</v>
      </c>
      <c r="G32" s="12">
        <v>2</v>
      </c>
      <c r="H32" s="12">
        <v>4</v>
      </c>
      <c r="J32" s="15"/>
      <c r="K32" s="218">
        <v>5</v>
      </c>
      <c r="AB32" s="221">
        <v>24</v>
      </c>
      <c r="AC32" s="115">
        <v>12</v>
      </c>
    </row>
    <row r="33" spans="3:30" ht="18.75" x14ac:dyDescent="0.25">
      <c r="C33" s="222">
        <v>3</v>
      </c>
      <c r="D33" s="222">
        <v>7</v>
      </c>
      <c r="E33" s="223">
        <v>3</v>
      </c>
      <c r="F33" s="224">
        <v>5</v>
      </c>
      <c r="G33" s="12">
        <v>3</v>
      </c>
      <c r="H33" s="12">
        <v>5</v>
      </c>
      <c r="J33" s="15"/>
      <c r="K33" s="218">
        <v>7</v>
      </c>
      <c r="AB33" s="221">
        <v>26</v>
      </c>
      <c r="AC33" s="115">
        <v>13</v>
      </c>
    </row>
    <row r="34" spans="3:30" ht="18.75" x14ac:dyDescent="0.25">
      <c r="C34" s="222">
        <v>4</v>
      </c>
      <c r="D34" s="222">
        <v>10</v>
      </c>
      <c r="E34" s="223">
        <v>4</v>
      </c>
      <c r="F34" s="224">
        <v>7</v>
      </c>
      <c r="G34" s="12">
        <v>4</v>
      </c>
      <c r="H34" s="12">
        <v>7</v>
      </c>
      <c r="J34" s="15"/>
      <c r="K34" s="218">
        <v>10</v>
      </c>
      <c r="AB34" s="221">
        <v>28</v>
      </c>
      <c r="AC34" s="115">
        <v>14</v>
      </c>
    </row>
    <row r="35" spans="3:30" ht="18.75" x14ac:dyDescent="0.25">
      <c r="C35" s="222">
        <v>5</v>
      </c>
      <c r="D35" s="222">
        <v>12</v>
      </c>
      <c r="E35" s="223">
        <v>5</v>
      </c>
      <c r="F35" s="224">
        <v>9</v>
      </c>
      <c r="G35" s="12">
        <v>5</v>
      </c>
      <c r="H35" s="12">
        <v>9</v>
      </c>
      <c r="J35" s="15"/>
      <c r="K35" s="218">
        <v>12</v>
      </c>
      <c r="AB35" s="238">
        <v>30</v>
      </c>
      <c r="AC35" s="239">
        <v>15</v>
      </c>
      <c r="AD35" t="s">
        <v>104</v>
      </c>
    </row>
    <row r="36" spans="3:30" ht="18.75" x14ac:dyDescent="0.25">
      <c r="C36" s="222">
        <v>6</v>
      </c>
      <c r="D36" s="222">
        <v>13</v>
      </c>
      <c r="E36" s="223">
        <v>6</v>
      </c>
      <c r="F36" s="224">
        <v>10</v>
      </c>
      <c r="G36" s="12">
        <v>6</v>
      </c>
      <c r="H36" s="12">
        <v>10</v>
      </c>
      <c r="J36" s="15"/>
      <c r="K36" s="218">
        <v>13</v>
      </c>
      <c r="AB36" s="221">
        <v>31</v>
      </c>
      <c r="AC36" s="115">
        <v>16</v>
      </c>
    </row>
    <row r="37" spans="3:30" ht="18.75" x14ac:dyDescent="0.25">
      <c r="C37" s="222">
        <v>7</v>
      </c>
      <c r="D37" s="222">
        <v>14</v>
      </c>
      <c r="E37" s="223">
        <v>7</v>
      </c>
      <c r="F37" s="224">
        <v>11</v>
      </c>
      <c r="G37" s="12">
        <v>7</v>
      </c>
      <c r="H37" s="12">
        <v>11</v>
      </c>
      <c r="J37" s="15"/>
      <c r="K37" s="218">
        <v>14</v>
      </c>
      <c r="AB37" s="221">
        <v>33</v>
      </c>
      <c r="AC37" s="115">
        <v>17</v>
      </c>
    </row>
    <row r="38" spans="3:30" ht="18.75" x14ac:dyDescent="0.25">
      <c r="C38" s="222">
        <v>8</v>
      </c>
      <c r="D38" s="222">
        <v>16</v>
      </c>
      <c r="E38" s="223">
        <v>8</v>
      </c>
      <c r="F38" s="224">
        <v>12</v>
      </c>
      <c r="G38" s="12">
        <v>8</v>
      </c>
      <c r="H38" s="12">
        <v>12</v>
      </c>
      <c r="J38" s="15"/>
      <c r="K38" s="218">
        <v>16</v>
      </c>
      <c r="AB38" s="221">
        <v>34</v>
      </c>
      <c r="AC38" s="115">
        <v>18</v>
      </c>
    </row>
    <row r="39" spans="3:30" ht="18.75" x14ac:dyDescent="0.25">
      <c r="C39" s="222">
        <v>9</v>
      </c>
      <c r="D39" s="222">
        <v>17</v>
      </c>
      <c r="E39" s="223">
        <v>9</v>
      </c>
      <c r="F39" s="224">
        <v>13</v>
      </c>
      <c r="G39" s="12">
        <v>9</v>
      </c>
      <c r="H39" s="12">
        <v>13</v>
      </c>
      <c r="J39" s="15"/>
      <c r="K39" s="218">
        <v>17</v>
      </c>
      <c r="AB39" s="221">
        <v>35</v>
      </c>
      <c r="AC39" s="115">
        <v>19</v>
      </c>
    </row>
    <row r="40" spans="3:30" ht="18.75" x14ac:dyDescent="0.25">
      <c r="C40" s="222">
        <v>10</v>
      </c>
      <c r="D40" s="222">
        <v>18</v>
      </c>
      <c r="E40" s="223">
        <v>10</v>
      </c>
      <c r="F40" s="224">
        <v>14</v>
      </c>
      <c r="G40" s="12">
        <v>10</v>
      </c>
      <c r="H40" s="12">
        <v>14</v>
      </c>
      <c r="J40" s="15"/>
      <c r="K40" s="218">
        <v>18</v>
      </c>
      <c r="AB40" s="221">
        <v>37</v>
      </c>
      <c r="AC40" s="115">
        <v>20</v>
      </c>
    </row>
    <row r="41" spans="3:30" ht="18.75" x14ac:dyDescent="0.25">
      <c r="C41" s="222">
        <v>11</v>
      </c>
      <c r="D41" s="222">
        <v>19</v>
      </c>
      <c r="E41" s="223">
        <v>11</v>
      </c>
      <c r="F41" s="224">
        <v>15</v>
      </c>
      <c r="G41" s="12">
        <v>11</v>
      </c>
      <c r="H41" s="12">
        <v>15</v>
      </c>
      <c r="J41" s="15"/>
      <c r="K41" s="218">
        <v>19</v>
      </c>
      <c r="AB41" s="221">
        <v>38</v>
      </c>
      <c r="AC41" s="115">
        <v>21</v>
      </c>
    </row>
    <row r="42" spans="3:30" ht="18.75" x14ac:dyDescent="0.25">
      <c r="C42" s="222">
        <v>12</v>
      </c>
      <c r="D42" s="222">
        <v>20</v>
      </c>
      <c r="E42" s="223">
        <v>12</v>
      </c>
      <c r="F42" s="224">
        <v>16</v>
      </c>
      <c r="G42" s="12">
        <v>12</v>
      </c>
      <c r="H42" s="12">
        <v>16</v>
      </c>
      <c r="J42" s="15"/>
      <c r="K42" s="218">
        <v>20</v>
      </c>
      <c r="AB42" s="221">
        <v>40</v>
      </c>
      <c r="AC42" s="115">
        <v>22</v>
      </c>
    </row>
    <row r="43" spans="3:30" ht="18.75" x14ac:dyDescent="0.25">
      <c r="C43" s="222">
        <v>13</v>
      </c>
      <c r="D43" s="222">
        <v>22</v>
      </c>
      <c r="E43" s="223">
        <v>13</v>
      </c>
      <c r="F43" s="224">
        <v>17</v>
      </c>
      <c r="G43" s="12">
        <v>13</v>
      </c>
      <c r="H43" s="12">
        <v>17</v>
      </c>
      <c r="J43" s="15"/>
      <c r="K43" s="218">
        <v>22</v>
      </c>
      <c r="AB43" s="221">
        <v>41</v>
      </c>
      <c r="AC43" s="115">
        <v>23</v>
      </c>
    </row>
    <row r="44" spans="3:30" ht="18.75" x14ac:dyDescent="0.25">
      <c r="C44" s="222">
        <v>14</v>
      </c>
      <c r="D44" s="222">
        <v>23</v>
      </c>
      <c r="E44" s="223">
        <v>14</v>
      </c>
      <c r="F44" s="224">
        <v>18</v>
      </c>
      <c r="G44" s="12">
        <v>14</v>
      </c>
      <c r="H44" s="12">
        <v>18</v>
      </c>
      <c r="J44" s="15"/>
      <c r="K44" s="218">
        <v>23</v>
      </c>
      <c r="AB44" s="221">
        <v>42</v>
      </c>
      <c r="AC44" s="115">
        <v>24</v>
      </c>
    </row>
    <row r="45" spans="3:30" ht="18.75" x14ac:dyDescent="0.25">
      <c r="C45" s="222">
        <v>15</v>
      </c>
      <c r="D45" s="222">
        <v>24</v>
      </c>
      <c r="E45" s="223">
        <v>15</v>
      </c>
      <c r="F45" s="224">
        <v>19</v>
      </c>
      <c r="G45" s="12">
        <v>15</v>
      </c>
      <c r="H45" s="12">
        <v>19</v>
      </c>
      <c r="J45" s="15"/>
      <c r="K45" s="218">
        <v>24</v>
      </c>
      <c r="AB45" s="221">
        <v>44</v>
      </c>
      <c r="AC45" s="115">
        <v>25</v>
      </c>
    </row>
    <row r="46" spans="3:30" ht="18.75" x14ac:dyDescent="0.25">
      <c r="C46" s="222">
        <v>16</v>
      </c>
      <c r="D46" s="222">
        <v>26</v>
      </c>
      <c r="E46" s="223">
        <v>16</v>
      </c>
      <c r="F46" s="224">
        <v>20</v>
      </c>
      <c r="G46" s="12">
        <v>16</v>
      </c>
      <c r="H46" s="12">
        <v>20</v>
      </c>
      <c r="J46" s="15"/>
      <c r="K46" s="218">
        <v>26</v>
      </c>
      <c r="AB46" s="221">
        <v>45</v>
      </c>
      <c r="AC46" s="115">
        <v>26</v>
      </c>
    </row>
    <row r="47" spans="3:30" ht="18.75" x14ac:dyDescent="0.25">
      <c r="C47" s="222">
        <v>17</v>
      </c>
      <c r="D47" s="222">
        <v>27</v>
      </c>
      <c r="E47" s="223">
        <v>17</v>
      </c>
      <c r="F47" s="224">
        <v>21</v>
      </c>
      <c r="G47" s="12">
        <v>17</v>
      </c>
      <c r="H47" s="12">
        <v>21</v>
      </c>
      <c r="J47" s="15"/>
      <c r="K47" s="218">
        <v>27</v>
      </c>
      <c r="AB47" s="221">
        <v>46</v>
      </c>
      <c r="AC47" s="115">
        <v>27</v>
      </c>
    </row>
    <row r="48" spans="3:30" ht="18.75" x14ac:dyDescent="0.25">
      <c r="C48" s="222">
        <v>18</v>
      </c>
      <c r="D48" s="222">
        <v>29</v>
      </c>
      <c r="E48" s="223">
        <v>18</v>
      </c>
      <c r="F48" s="224">
        <v>23</v>
      </c>
      <c r="G48" s="12">
        <v>18</v>
      </c>
      <c r="H48" s="12">
        <v>23</v>
      </c>
      <c r="J48" s="15"/>
      <c r="K48" s="218">
        <v>29</v>
      </c>
      <c r="AB48" s="221">
        <v>48</v>
      </c>
      <c r="AC48" s="115">
        <v>28</v>
      </c>
    </row>
    <row r="49" spans="3:30" ht="18.75" x14ac:dyDescent="0.25">
      <c r="C49" s="222">
        <v>19</v>
      </c>
      <c r="D49" s="222">
        <v>31</v>
      </c>
      <c r="E49" s="223">
        <v>19</v>
      </c>
      <c r="F49" s="224">
        <v>24</v>
      </c>
      <c r="G49" s="12">
        <v>19</v>
      </c>
      <c r="H49" s="12">
        <v>24</v>
      </c>
      <c r="J49" s="15"/>
      <c r="K49" s="218">
        <v>31</v>
      </c>
      <c r="AB49" s="221">
        <v>49</v>
      </c>
      <c r="AC49" s="115">
        <v>29</v>
      </c>
    </row>
    <row r="50" spans="3:30" ht="18.75" x14ac:dyDescent="0.25">
      <c r="C50" s="222">
        <v>20</v>
      </c>
      <c r="D50" s="222">
        <v>33</v>
      </c>
      <c r="E50" s="223">
        <v>20</v>
      </c>
      <c r="F50" s="224">
        <v>25</v>
      </c>
      <c r="G50" s="12">
        <v>20</v>
      </c>
      <c r="H50" s="12">
        <v>25</v>
      </c>
      <c r="J50" s="15"/>
      <c r="K50" s="218">
        <v>33</v>
      </c>
      <c r="AB50" s="221">
        <v>50</v>
      </c>
      <c r="AC50" s="115">
        <v>30</v>
      </c>
    </row>
    <row r="51" spans="3:30" ht="18.75" x14ac:dyDescent="0.25">
      <c r="C51" s="222">
        <v>21</v>
      </c>
      <c r="D51" s="222">
        <v>34</v>
      </c>
      <c r="E51" s="223">
        <v>21</v>
      </c>
      <c r="F51" s="224">
        <v>26</v>
      </c>
      <c r="G51" s="12">
        <v>21</v>
      </c>
      <c r="H51" s="12">
        <v>26</v>
      </c>
      <c r="J51" s="15"/>
      <c r="K51" s="218">
        <v>34</v>
      </c>
      <c r="AB51" s="221">
        <v>52</v>
      </c>
      <c r="AC51" s="115">
        <v>31</v>
      </c>
    </row>
    <row r="52" spans="3:30" ht="18.75" x14ac:dyDescent="0.25">
      <c r="C52" s="222">
        <v>22</v>
      </c>
      <c r="D52" s="222">
        <v>36</v>
      </c>
      <c r="E52" s="223">
        <v>22</v>
      </c>
      <c r="F52" s="224">
        <v>27</v>
      </c>
      <c r="G52" s="12">
        <v>22</v>
      </c>
      <c r="H52" s="12">
        <v>27</v>
      </c>
      <c r="J52" s="15"/>
      <c r="K52" s="218">
        <v>36</v>
      </c>
      <c r="AB52" s="221">
        <v>53</v>
      </c>
      <c r="AC52" s="115">
        <v>32</v>
      </c>
    </row>
    <row r="53" spans="3:30" ht="18.75" x14ac:dyDescent="0.25">
      <c r="C53" s="222">
        <v>23</v>
      </c>
      <c r="D53" s="222">
        <v>38</v>
      </c>
      <c r="E53" s="223">
        <v>23</v>
      </c>
      <c r="F53" s="224">
        <v>28</v>
      </c>
      <c r="G53" s="12">
        <v>23</v>
      </c>
      <c r="H53" s="12">
        <v>28</v>
      </c>
      <c r="J53" s="15"/>
      <c r="K53" s="218">
        <v>38</v>
      </c>
      <c r="AB53" s="221">
        <v>55</v>
      </c>
      <c r="AC53" s="115">
        <v>33</v>
      </c>
    </row>
    <row r="54" spans="3:30" ht="18.75" x14ac:dyDescent="0.25">
      <c r="C54" s="222">
        <v>24</v>
      </c>
      <c r="D54" s="222">
        <v>39</v>
      </c>
      <c r="E54" s="223">
        <v>24</v>
      </c>
      <c r="F54" s="224">
        <v>29</v>
      </c>
      <c r="G54" s="12">
        <v>24</v>
      </c>
      <c r="H54" s="12">
        <v>29</v>
      </c>
      <c r="J54" s="15"/>
      <c r="K54" s="218">
        <v>39</v>
      </c>
      <c r="AB54" s="221">
        <v>56</v>
      </c>
      <c r="AC54" s="115">
        <v>34</v>
      </c>
    </row>
    <row r="55" spans="3:30" ht="18.75" x14ac:dyDescent="0.25">
      <c r="C55" s="222">
        <v>25</v>
      </c>
      <c r="D55" s="222">
        <v>41</v>
      </c>
      <c r="E55" s="223">
        <v>25</v>
      </c>
      <c r="F55" s="224">
        <v>30</v>
      </c>
      <c r="G55" s="12">
        <v>25</v>
      </c>
      <c r="H55" s="12">
        <v>30</v>
      </c>
      <c r="J55" s="15"/>
      <c r="K55" s="218">
        <v>41</v>
      </c>
      <c r="AB55" s="221">
        <v>57</v>
      </c>
      <c r="AC55" s="115">
        <v>35</v>
      </c>
    </row>
    <row r="56" spans="3:30" ht="18.75" x14ac:dyDescent="0.25">
      <c r="C56" s="222">
        <v>26</v>
      </c>
      <c r="D56" s="222">
        <v>42</v>
      </c>
      <c r="E56" s="223">
        <v>26</v>
      </c>
      <c r="F56" s="224">
        <v>32</v>
      </c>
      <c r="G56" s="12">
        <v>26</v>
      </c>
      <c r="H56" s="12">
        <v>32</v>
      </c>
      <c r="J56" s="15"/>
      <c r="K56" s="218">
        <v>42</v>
      </c>
      <c r="AB56" s="221">
        <v>59</v>
      </c>
      <c r="AC56" s="115">
        <v>36</v>
      </c>
    </row>
    <row r="57" spans="3:30" ht="18.75" x14ac:dyDescent="0.25">
      <c r="C57" s="222">
        <v>27</v>
      </c>
      <c r="D57" s="222">
        <v>44</v>
      </c>
      <c r="E57" s="223">
        <v>27</v>
      </c>
      <c r="F57" s="224">
        <v>33</v>
      </c>
      <c r="G57" s="12">
        <v>27</v>
      </c>
      <c r="H57" s="12">
        <v>33</v>
      </c>
      <c r="J57" s="15"/>
      <c r="K57" s="218">
        <v>44</v>
      </c>
      <c r="AB57" s="238">
        <v>60</v>
      </c>
      <c r="AC57" s="239">
        <v>37</v>
      </c>
      <c r="AD57" t="s">
        <v>105</v>
      </c>
    </row>
    <row r="58" spans="3:30" ht="18.75" x14ac:dyDescent="0.25">
      <c r="C58" s="222">
        <v>28</v>
      </c>
      <c r="D58" s="222">
        <v>45</v>
      </c>
      <c r="E58" s="223">
        <v>28</v>
      </c>
      <c r="F58" s="224">
        <v>34</v>
      </c>
      <c r="G58" s="12">
        <v>28</v>
      </c>
      <c r="H58" s="12">
        <v>34</v>
      </c>
      <c r="J58" s="15"/>
      <c r="K58" s="218">
        <v>45</v>
      </c>
      <c r="AB58" s="221">
        <v>62</v>
      </c>
      <c r="AC58" s="115">
        <v>38</v>
      </c>
    </row>
    <row r="59" spans="3:30" ht="18.75" x14ac:dyDescent="0.25">
      <c r="C59" s="222">
        <v>29</v>
      </c>
      <c r="D59" s="222">
        <v>47</v>
      </c>
      <c r="E59" s="223">
        <v>29</v>
      </c>
      <c r="F59" s="224">
        <v>35</v>
      </c>
      <c r="G59" s="12">
        <v>29</v>
      </c>
      <c r="H59" s="12">
        <v>35</v>
      </c>
      <c r="J59" s="15"/>
      <c r="K59" s="218">
        <v>47</v>
      </c>
      <c r="AB59" s="221">
        <v>63</v>
      </c>
      <c r="AC59" s="115">
        <v>39</v>
      </c>
    </row>
    <row r="60" spans="3:30" ht="18.75" x14ac:dyDescent="0.25">
      <c r="C60" s="222">
        <v>30</v>
      </c>
      <c r="D60" s="222">
        <v>48</v>
      </c>
      <c r="E60" s="223">
        <v>30</v>
      </c>
      <c r="F60" s="224">
        <v>36</v>
      </c>
      <c r="G60" s="12">
        <v>30</v>
      </c>
      <c r="H60" s="12">
        <v>36</v>
      </c>
      <c r="J60" s="15"/>
      <c r="K60" s="218">
        <v>50</v>
      </c>
      <c r="AB60" s="221">
        <v>65</v>
      </c>
      <c r="AC60" s="115">
        <v>40</v>
      </c>
    </row>
    <row r="61" spans="3:30" ht="18.75" x14ac:dyDescent="0.25">
      <c r="C61" s="222">
        <v>31</v>
      </c>
      <c r="D61" s="222">
        <v>50</v>
      </c>
      <c r="E61" s="223">
        <v>31</v>
      </c>
      <c r="F61" s="224">
        <v>38</v>
      </c>
      <c r="G61" s="12">
        <v>31</v>
      </c>
      <c r="H61" s="12">
        <v>38</v>
      </c>
      <c r="J61" s="15"/>
      <c r="K61" s="218">
        <v>52</v>
      </c>
      <c r="AB61" s="221">
        <v>67</v>
      </c>
      <c r="AC61" s="115">
        <v>41</v>
      </c>
    </row>
    <row r="62" spans="3:30" ht="18.75" x14ac:dyDescent="0.25">
      <c r="C62" s="222">
        <v>32</v>
      </c>
      <c r="D62" s="222">
        <v>52</v>
      </c>
      <c r="E62" s="223">
        <v>32</v>
      </c>
      <c r="F62" s="224">
        <v>39</v>
      </c>
      <c r="G62" s="12">
        <v>32</v>
      </c>
      <c r="H62" s="12">
        <v>39</v>
      </c>
      <c r="J62" s="15"/>
      <c r="K62" s="218">
        <v>54</v>
      </c>
      <c r="AB62" s="221">
        <v>68</v>
      </c>
      <c r="AC62" s="115">
        <v>42</v>
      </c>
    </row>
    <row r="63" spans="3:30" ht="18.75" x14ac:dyDescent="0.25">
      <c r="C63" s="222">
        <v>33</v>
      </c>
      <c r="D63" s="222">
        <v>54</v>
      </c>
      <c r="E63" s="223">
        <v>33</v>
      </c>
      <c r="F63" s="224">
        <v>41</v>
      </c>
      <c r="G63" s="12">
        <v>33</v>
      </c>
      <c r="H63" s="12">
        <v>41</v>
      </c>
      <c r="J63" s="15"/>
      <c r="K63" s="218">
        <v>56</v>
      </c>
      <c r="AB63" s="221">
        <v>70</v>
      </c>
      <c r="AC63" s="115">
        <v>43</v>
      </c>
    </row>
    <row r="64" spans="3:30" ht="18.75" x14ac:dyDescent="0.25">
      <c r="C64" s="222">
        <v>34</v>
      </c>
      <c r="D64" s="222">
        <v>56</v>
      </c>
      <c r="E64" s="223">
        <v>34</v>
      </c>
      <c r="F64" s="224">
        <v>42</v>
      </c>
      <c r="G64" s="12">
        <v>34</v>
      </c>
      <c r="H64" s="12">
        <v>42</v>
      </c>
      <c r="J64" s="15"/>
      <c r="K64" s="218">
        <v>58</v>
      </c>
      <c r="AB64" s="221">
        <v>72</v>
      </c>
      <c r="AC64" s="115">
        <v>44</v>
      </c>
    </row>
    <row r="65" spans="3:30" ht="18.75" x14ac:dyDescent="0.25">
      <c r="C65" s="222">
        <v>35</v>
      </c>
      <c r="D65" s="222">
        <v>58</v>
      </c>
      <c r="E65" s="223">
        <v>35</v>
      </c>
      <c r="F65" s="224">
        <v>44</v>
      </c>
      <c r="G65" s="12">
        <v>35</v>
      </c>
      <c r="H65" s="12">
        <v>44</v>
      </c>
      <c r="J65" s="15"/>
      <c r="K65" s="218">
        <v>60</v>
      </c>
      <c r="AB65" s="221">
        <v>73</v>
      </c>
      <c r="AC65" s="115">
        <v>45</v>
      </c>
    </row>
    <row r="66" spans="3:30" ht="18.75" x14ac:dyDescent="0.25">
      <c r="C66" s="222">
        <v>36</v>
      </c>
      <c r="D66" s="222">
        <v>60</v>
      </c>
      <c r="E66" s="223">
        <v>36</v>
      </c>
      <c r="F66" s="224">
        <v>45</v>
      </c>
      <c r="G66" s="12">
        <v>36</v>
      </c>
      <c r="H66" s="12">
        <v>45</v>
      </c>
      <c r="J66" s="4"/>
      <c r="AB66" s="221">
        <v>75</v>
      </c>
      <c r="AC66" s="115">
        <v>46</v>
      </c>
    </row>
    <row r="67" spans="3:30" ht="18.75" x14ac:dyDescent="0.25">
      <c r="C67" s="105"/>
      <c r="D67" s="105"/>
      <c r="E67" s="105"/>
      <c r="F67" s="105"/>
      <c r="G67" s="105"/>
      <c r="H67" s="105"/>
      <c r="AB67" s="221">
        <v>77</v>
      </c>
      <c r="AC67" s="115">
        <v>47</v>
      </c>
    </row>
    <row r="68" spans="3:30" ht="18.75" x14ac:dyDescent="0.25">
      <c r="AB68" s="221">
        <v>78</v>
      </c>
      <c r="AC68" s="115">
        <v>48</v>
      </c>
    </row>
    <row r="69" spans="3:30" ht="18.75" x14ac:dyDescent="0.25">
      <c r="AB69" s="221">
        <v>80</v>
      </c>
      <c r="AC69" s="115">
        <v>49</v>
      </c>
    </row>
    <row r="70" spans="3:30" ht="18.75" x14ac:dyDescent="0.25">
      <c r="AB70" s="221">
        <v>82</v>
      </c>
      <c r="AC70" s="115">
        <v>50</v>
      </c>
    </row>
    <row r="71" spans="3:30" ht="18.75" x14ac:dyDescent="0.25">
      <c r="AB71" s="221">
        <v>83</v>
      </c>
      <c r="AC71" s="115">
        <v>51</v>
      </c>
    </row>
    <row r="72" spans="3:30" ht="18.75" x14ac:dyDescent="0.25">
      <c r="AB72" s="221">
        <v>85</v>
      </c>
      <c r="AC72" s="115">
        <v>52</v>
      </c>
    </row>
    <row r="73" spans="3:30" ht="18.75" x14ac:dyDescent="0.25">
      <c r="AB73" s="221">
        <v>87</v>
      </c>
      <c r="AC73" s="115">
        <v>53</v>
      </c>
    </row>
    <row r="74" spans="3:30" ht="18.75" x14ac:dyDescent="0.25">
      <c r="AB74" s="221">
        <v>88</v>
      </c>
      <c r="AC74" s="115">
        <v>54</v>
      </c>
    </row>
    <row r="75" spans="3:30" ht="18.75" x14ac:dyDescent="0.25">
      <c r="AB75" s="238">
        <v>90</v>
      </c>
      <c r="AC75" s="239">
        <v>55</v>
      </c>
      <c r="AD75" t="s">
        <v>106</v>
      </c>
    </row>
    <row r="76" spans="3:30" ht="18.75" x14ac:dyDescent="0.25">
      <c r="AB76" s="221">
        <v>92</v>
      </c>
      <c r="AC76" s="115">
        <v>56</v>
      </c>
    </row>
    <row r="77" spans="3:30" ht="18.75" x14ac:dyDescent="0.25">
      <c r="AB77" s="221">
        <v>93</v>
      </c>
      <c r="AC77" s="115">
        <v>57</v>
      </c>
    </row>
    <row r="78" spans="3:30" ht="18.75" x14ac:dyDescent="0.25">
      <c r="AB78" s="221">
        <v>95</v>
      </c>
      <c r="AC78" s="115">
        <v>58</v>
      </c>
    </row>
    <row r="79" spans="3:30" ht="18.75" x14ac:dyDescent="0.25">
      <c r="AB79" s="221">
        <v>97</v>
      </c>
      <c r="AC79" s="115">
        <v>59</v>
      </c>
    </row>
    <row r="80" spans="3:30" ht="18.75" x14ac:dyDescent="0.25">
      <c r="AB80" s="221">
        <v>98</v>
      </c>
      <c r="AC80" s="115">
        <v>60</v>
      </c>
    </row>
    <row r="81" spans="28:30" ht="18.75" x14ac:dyDescent="0.25">
      <c r="AB81" s="221">
        <v>100</v>
      </c>
      <c r="AC81" s="115">
        <v>61</v>
      </c>
    </row>
    <row r="82" spans="28:30" ht="18.75" x14ac:dyDescent="0.25">
      <c r="AB82" s="221">
        <v>102</v>
      </c>
      <c r="AC82" s="115">
        <v>62</v>
      </c>
    </row>
    <row r="83" spans="28:30" ht="18.75" x14ac:dyDescent="0.25">
      <c r="AB83" s="221">
        <v>103</v>
      </c>
      <c r="AC83" s="115">
        <v>63</v>
      </c>
    </row>
    <row r="84" spans="28:30" ht="18.75" x14ac:dyDescent="0.25">
      <c r="AB84" s="221">
        <v>105</v>
      </c>
      <c r="AC84" s="115">
        <v>64</v>
      </c>
    </row>
    <row r="85" spans="28:30" ht="18.75" x14ac:dyDescent="0.25">
      <c r="AB85" s="221">
        <v>107</v>
      </c>
      <c r="AC85" s="115">
        <v>65</v>
      </c>
    </row>
    <row r="86" spans="28:30" ht="18.75" x14ac:dyDescent="0.25">
      <c r="AB86" s="221">
        <v>108</v>
      </c>
      <c r="AC86" s="115">
        <v>66</v>
      </c>
    </row>
    <row r="87" spans="28:30" ht="18.75" x14ac:dyDescent="0.25">
      <c r="AB87" s="221">
        <v>110</v>
      </c>
      <c r="AC87" s="115">
        <v>67</v>
      </c>
    </row>
    <row r="88" spans="28:30" ht="18.75" x14ac:dyDescent="0.25">
      <c r="AB88" s="221">
        <v>112</v>
      </c>
      <c r="AC88" s="115">
        <v>68</v>
      </c>
    </row>
    <row r="89" spans="28:30" ht="18.75" x14ac:dyDescent="0.25">
      <c r="AB89" s="221">
        <v>113</v>
      </c>
      <c r="AC89" s="115">
        <v>69</v>
      </c>
    </row>
    <row r="90" spans="28:30" ht="18.75" x14ac:dyDescent="0.25">
      <c r="AB90" s="221">
        <v>115</v>
      </c>
      <c r="AC90" s="115">
        <v>70</v>
      </c>
    </row>
    <row r="91" spans="28:30" ht="18.75" x14ac:dyDescent="0.25">
      <c r="AB91" s="221">
        <v>117</v>
      </c>
      <c r="AC91" s="115">
        <v>71</v>
      </c>
    </row>
    <row r="92" spans="28:30" ht="18.75" x14ac:dyDescent="0.25">
      <c r="AB92" s="221">
        <v>118</v>
      </c>
      <c r="AC92" s="115">
        <v>72</v>
      </c>
    </row>
    <row r="93" spans="28:30" ht="18.75" x14ac:dyDescent="0.25">
      <c r="AB93" s="238">
        <v>120</v>
      </c>
      <c r="AC93" s="239">
        <v>73</v>
      </c>
      <c r="AD93" t="s">
        <v>107</v>
      </c>
    </row>
    <row r="94" spans="28:30" ht="18.75" x14ac:dyDescent="0.25">
      <c r="AB94" s="221">
        <v>121</v>
      </c>
      <c r="AC94" s="115">
        <v>74</v>
      </c>
    </row>
    <row r="95" spans="28:30" ht="18.75" x14ac:dyDescent="0.25">
      <c r="AB95" s="221">
        <v>123</v>
      </c>
      <c r="AC95" s="115">
        <v>75</v>
      </c>
    </row>
    <row r="96" spans="28:30" ht="18.75" x14ac:dyDescent="0.25">
      <c r="AB96" s="221">
        <v>124</v>
      </c>
      <c r="AC96" s="115">
        <v>76</v>
      </c>
    </row>
    <row r="97" spans="28:33" ht="18.75" x14ac:dyDescent="0.25">
      <c r="AB97" s="221">
        <v>125</v>
      </c>
      <c r="AC97" s="115">
        <v>77</v>
      </c>
    </row>
    <row r="98" spans="28:33" ht="18.75" x14ac:dyDescent="0.25">
      <c r="AB98" s="221">
        <v>127</v>
      </c>
      <c r="AC98" s="115">
        <v>78</v>
      </c>
    </row>
    <row r="99" spans="28:33" ht="18.75" x14ac:dyDescent="0.25">
      <c r="AB99" s="221">
        <v>128</v>
      </c>
      <c r="AC99" s="115">
        <v>79</v>
      </c>
      <c r="AF99" s="56"/>
      <c r="AG99" s="54"/>
    </row>
    <row r="100" spans="28:33" ht="18.75" x14ac:dyDescent="0.25">
      <c r="AB100" s="221">
        <v>129</v>
      </c>
      <c r="AC100" s="115">
        <v>80</v>
      </c>
      <c r="AF100" s="56"/>
      <c r="AG100" s="54"/>
    </row>
    <row r="101" spans="28:33" ht="18.75" x14ac:dyDescent="0.25">
      <c r="AB101" s="221">
        <v>130</v>
      </c>
      <c r="AC101" s="115">
        <v>81</v>
      </c>
      <c r="AF101" s="56"/>
      <c r="AG101" s="54"/>
    </row>
    <row r="102" spans="28:33" ht="18.75" x14ac:dyDescent="0.25">
      <c r="AB102" s="221">
        <v>132</v>
      </c>
      <c r="AC102" s="115">
        <v>82</v>
      </c>
      <c r="AF102" s="56"/>
      <c r="AG102" s="54"/>
    </row>
    <row r="103" spans="28:33" ht="18.75" x14ac:dyDescent="0.25">
      <c r="AB103" s="221">
        <v>133</v>
      </c>
      <c r="AC103" s="115">
        <v>83</v>
      </c>
      <c r="AF103" s="56"/>
      <c r="AG103" s="54"/>
    </row>
    <row r="104" spans="28:33" ht="18.75" x14ac:dyDescent="0.25">
      <c r="AB104" s="221">
        <v>134</v>
      </c>
      <c r="AC104" s="115">
        <v>84</v>
      </c>
      <c r="AF104" s="56"/>
      <c r="AG104" s="54"/>
    </row>
    <row r="105" spans="28:33" ht="18.75" x14ac:dyDescent="0.25">
      <c r="AB105" s="221">
        <v>136</v>
      </c>
      <c r="AC105" s="115">
        <v>85</v>
      </c>
      <c r="AF105" s="56"/>
      <c r="AG105" s="54"/>
    </row>
    <row r="106" spans="28:33" ht="18.75" x14ac:dyDescent="0.25">
      <c r="AB106" s="221">
        <v>137</v>
      </c>
      <c r="AC106" s="115">
        <v>86</v>
      </c>
      <c r="AF106" s="56"/>
      <c r="AG106" s="54"/>
    </row>
    <row r="107" spans="28:33" ht="18.75" x14ac:dyDescent="0.25">
      <c r="AB107" s="221">
        <v>138</v>
      </c>
      <c r="AC107" s="115">
        <v>87</v>
      </c>
      <c r="AF107" s="56"/>
      <c r="AG107" s="54"/>
    </row>
    <row r="108" spans="28:33" ht="18.75" x14ac:dyDescent="0.25">
      <c r="AB108" s="221">
        <v>140</v>
      </c>
      <c r="AC108" s="115">
        <v>88</v>
      </c>
      <c r="AF108" s="56"/>
      <c r="AG108" s="54"/>
    </row>
    <row r="109" spans="28:33" ht="18.75" x14ac:dyDescent="0.25">
      <c r="AB109" s="221">
        <v>141</v>
      </c>
      <c r="AC109" s="115">
        <v>89</v>
      </c>
      <c r="AF109" s="56"/>
      <c r="AG109" s="54"/>
    </row>
    <row r="110" spans="28:33" ht="18.75" x14ac:dyDescent="0.25">
      <c r="AB110" s="221">
        <v>142</v>
      </c>
      <c r="AC110" s="115">
        <v>90</v>
      </c>
      <c r="AF110" s="56"/>
      <c r="AG110" s="54"/>
    </row>
    <row r="111" spans="28:33" ht="18.75" x14ac:dyDescent="0.25">
      <c r="AB111" s="221">
        <v>143</v>
      </c>
      <c r="AC111" s="115">
        <v>91</v>
      </c>
      <c r="AF111" s="56"/>
      <c r="AG111" s="54"/>
    </row>
    <row r="112" spans="28:33" ht="18.75" x14ac:dyDescent="0.25">
      <c r="AB112" s="221">
        <v>145</v>
      </c>
      <c r="AC112" s="115">
        <v>92</v>
      </c>
      <c r="AF112" s="56"/>
      <c r="AG112" s="54"/>
    </row>
    <row r="113" spans="28:33" ht="18.75" x14ac:dyDescent="0.25">
      <c r="AB113" s="221">
        <v>146</v>
      </c>
      <c r="AC113" s="115">
        <v>93</v>
      </c>
      <c r="AF113" s="56"/>
      <c r="AG113" s="54"/>
    </row>
    <row r="114" spans="28:33" ht="18.75" x14ac:dyDescent="0.25">
      <c r="AB114" s="221">
        <v>147</v>
      </c>
      <c r="AC114" s="115">
        <v>94</v>
      </c>
      <c r="AF114" s="56"/>
      <c r="AG114" s="54"/>
    </row>
    <row r="115" spans="28:33" ht="18.75" x14ac:dyDescent="0.25">
      <c r="AB115" s="221">
        <v>149</v>
      </c>
      <c r="AC115" s="115">
        <v>95</v>
      </c>
      <c r="AF115" s="56"/>
      <c r="AG115" s="54"/>
    </row>
    <row r="116" spans="28:33" ht="19.5" thickBot="1" x14ac:dyDescent="0.3">
      <c r="AB116" s="221">
        <v>150</v>
      </c>
      <c r="AC116" s="116">
        <v>96</v>
      </c>
      <c r="AF116" s="56"/>
      <c r="AG116" s="54"/>
    </row>
    <row r="117" spans="28:33" ht="18.75" hidden="1" x14ac:dyDescent="0.25">
      <c r="AB117" s="236">
        <v>151</v>
      </c>
      <c r="AC117" t="s">
        <v>102</v>
      </c>
      <c r="AF117" s="56"/>
      <c r="AG117" s="54"/>
    </row>
    <row r="118" spans="28:33" ht="18.75" hidden="1" x14ac:dyDescent="0.25">
      <c r="AB118" s="221">
        <v>152</v>
      </c>
      <c r="AC118" t="s">
        <v>102</v>
      </c>
      <c r="AF118" s="56"/>
      <c r="AG118" s="54"/>
    </row>
    <row r="119" spans="28:33" ht="18.75" hidden="1" x14ac:dyDescent="0.25">
      <c r="AB119" s="221">
        <v>153</v>
      </c>
      <c r="AC119" t="s">
        <v>102</v>
      </c>
      <c r="AF119" s="56"/>
      <c r="AG119" s="54"/>
    </row>
    <row r="120" spans="28:33" ht="18.75" hidden="1" x14ac:dyDescent="0.25">
      <c r="AB120" s="236">
        <v>154</v>
      </c>
      <c r="AC120" t="s">
        <v>102</v>
      </c>
      <c r="AF120" s="56"/>
      <c r="AG120" s="54"/>
    </row>
    <row r="121" spans="28:33" ht="18.75" hidden="1" x14ac:dyDescent="0.25">
      <c r="AB121" s="221">
        <v>155</v>
      </c>
      <c r="AC121" t="s">
        <v>102</v>
      </c>
      <c r="AF121" s="56"/>
      <c r="AG121" s="54"/>
    </row>
    <row r="122" spans="28:33" ht="18.75" hidden="1" x14ac:dyDescent="0.25">
      <c r="AB122" s="221">
        <v>156</v>
      </c>
      <c r="AC122" t="s">
        <v>102</v>
      </c>
      <c r="AF122" s="56"/>
      <c r="AG122" s="54"/>
    </row>
    <row r="123" spans="28:33" ht="18.75" hidden="1" x14ac:dyDescent="0.25">
      <c r="AB123" s="236">
        <v>157</v>
      </c>
      <c r="AC123" t="s">
        <v>102</v>
      </c>
      <c r="AF123" s="56"/>
      <c r="AG123" s="54"/>
    </row>
    <row r="124" spans="28:33" ht="18.75" hidden="1" x14ac:dyDescent="0.25">
      <c r="AB124" s="221">
        <v>158</v>
      </c>
      <c r="AC124" t="s">
        <v>102</v>
      </c>
      <c r="AF124" s="56"/>
      <c r="AG124" s="54"/>
    </row>
    <row r="125" spans="28:33" ht="18.75" hidden="1" x14ac:dyDescent="0.25">
      <c r="AB125" s="221">
        <v>159</v>
      </c>
      <c r="AC125" t="s">
        <v>102</v>
      </c>
      <c r="AF125" s="56"/>
      <c r="AG125" s="54"/>
    </row>
    <row r="126" spans="28:33" ht="18.75" hidden="1" x14ac:dyDescent="0.25">
      <c r="AB126" s="236">
        <v>160</v>
      </c>
      <c r="AC126" t="s">
        <v>102</v>
      </c>
      <c r="AF126" s="56"/>
      <c r="AG126" s="54"/>
    </row>
    <row r="127" spans="28:33" ht="18.75" hidden="1" x14ac:dyDescent="0.25">
      <c r="AB127" s="221">
        <v>161</v>
      </c>
      <c r="AC127" t="s">
        <v>102</v>
      </c>
      <c r="AF127" s="56"/>
      <c r="AG127" s="54"/>
    </row>
    <row r="128" spans="28:33" ht="18.75" hidden="1" x14ac:dyDescent="0.25">
      <c r="AB128" s="221">
        <v>162</v>
      </c>
      <c r="AC128" t="s">
        <v>102</v>
      </c>
      <c r="AF128" s="56"/>
      <c r="AG128" s="54"/>
    </row>
    <row r="129" spans="28:33" ht="18.75" hidden="1" x14ac:dyDescent="0.25">
      <c r="AB129" s="236">
        <v>163</v>
      </c>
      <c r="AC129" t="s">
        <v>102</v>
      </c>
      <c r="AF129" s="56"/>
      <c r="AG129" s="54"/>
    </row>
    <row r="130" spans="28:33" ht="18.75" hidden="1" x14ac:dyDescent="0.25">
      <c r="AB130" s="221">
        <v>164</v>
      </c>
      <c r="AC130" t="s">
        <v>102</v>
      </c>
      <c r="AF130" s="56"/>
      <c r="AG130" s="54"/>
    </row>
    <row r="131" spans="28:33" ht="18.75" hidden="1" x14ac:dyDescent="0.25">
      <c r="AB131" s="221">
        <v>165</v>
      </c>
      <c r="AC131" t="s">
        <v>102</v>
      </c>
      <c r="AF131" s="56"/>
      <c r="AG131" s="54"/>
    </row>
    <row r="132" spans="28:33" ht="18.75" hidden="1" x14ac:dyDescent="0.25">
      <c r="AB132" s="236">
        <v>166</v>
      </c>
      <c r="AC132" t="s">
        <v>102</v>
      </c>
      <c r="AF132" s="56"/>
      <c r="AG132" s="54"/>
    </row>
    <row r="133" spans="28:33" ht="18.75" hidden="1" x14ac:dyDescent="0.25">
      <c r="AB133" s="221">
        <v>167</v>
      </c>
      <c r="AC133" t="s">
        <v>102</v>
      </c>
      <c r="AF133" s="56"/>
      <c r="AG133" s="54"/>
    </row>
    <row r="134" spans="28:33" ht="18.75" hidden="1" x14ac:dyDescent="0.25">
      <c r="AB134" s="221">
        <v>168</v>
      </c>
      <c r="AC134" t="s">
        <v>102</v>
      </c>
      <c r="AF134" s="56"/>
      <c r="AG134" s="54"/>
    </row>
    <row r="135" spans="28:33" ht="18.75" hidden="1" x14ac:dyDescent="0.25">
      <c r="AB135" s="236">
        <v>169</v>
      </c>
      <c r="AC135" t="s">
        <v>102</v>
      </c>
      <c r="AF135" s="56"/>
      <c r="AG135" s="54"/>
    </row>
    <row r="136" spans="28:33" ht="18.75" hidden="1" x14ac:dyDescent="0.25">
      <c r="AB136" s="221">
        <v>170</v>
      </c>
      <c r="AC136" t="s">
        <v>102</v>
      </c>
      <c r="AF136" s="56"/>
      <c r="AG136" s="54"/>
    </row>
    <row r="137" spans="28:33" ht="18.75" hidden="1" x14ac:dyDescent="0.25">
      <c r="AB137" s="221">
        <v>171</v>
      </c>
      <c r="AC137" t="s">
        <v>102</v>
      </c>
      <c r="AF137" s="56"/>
      <c r="AG137" s="54"/>
    </row>
    <row r="138" spans="28:33" ht="18.75" hidden="1" x14ac:dyDescent="0.25">
      <c r="AB138" s="236">
        <v>172</v>
      </c>
      <c r="AC138" t="s">
        <v>102</v>
      </c>
      <c r="AF138" s="56"/>
      <c r="AG138" s="54"/>
    </row>
    <row r="139" spans="28:33" ht="18.75" hidden="1" x14ac:dyDescent="0.25">
      <c r="AB139" s="221">
        <v>173</v>
      </c>
      <c r="AC139" t="s">
        <v>102</v>
      </c>
      <c r="AF139" s="56"/>
      <c r="AG139" s="54"/>
    </row>
    <row r="140" spans="28:33" ht="18.75" hidden="1" x14ac:dyDescent="0.25">
      <c r="AB140" s="221">
        <v>174</v>
      </c>
      <c r="AC140" t="s">
        <v>102</v>
      </c>
      <c r="AF140" s="56"/>
      <c r="AG140" s="54"/>
    </row>
    <row r="141" spans="28:33" ht="18.75" hidden="1" x14ac:dyDescent="0.25">
      <c r="AB141" s="236">
        <v>175</v>
      </c>
      <c r="AC141" t="s">
        <v>102</v>
      </c>
      <c r="AF141" s="56"/>
      <c r="AG141" s="54"/>
    </row>
    <row r="142" spans="28:33" ht="18.75" hidden="1" x14ac:dyDescent="0.25">
      <c r="AB142" s="221">
        <v>176</v>
      </c>
      <c r="AC142" t="s">
        <v>102</v>
      </c>
      <c r="AF142" s="56"/>
      <c r="AG142" s="54"/>
    </row>
    <row r="143" spans="28:33" ht="18.75" hidden="1" x14ac:dyDescent="0.25">
      <c r="AB143" s="221">
        <v>177</v>
      </c>
      <c r="AC143" t="s">
        <v>102</v>
      </c>
      <c r="AF143" s="56"/>
      <c r="AG143" s="54"/>
    </row>
    <row r="144" spans="28:33" ht="18.75" hidden="1" x14ac:dyDescent="0.25">
      <c r="AB144" s="236">
        <v>178</v>
      </c>
      <c r="AC144" t="s">
        <v>102</v>
      </c>
      <c r="AF144" s="56"/>
      <c r="AG144" s="54"/>
    </row>
    <row r="145" spans="28:33" ht="18.75" hidden="1" x14ac:dyDescent="0.25">
      <c r="AB145" s="221">
        <v>179</v>
      </c>
      <c r="AC145" t="s">
        <v>102</v>
      </c>
      <c r="AF145" s="56"/>
      <c r="AG145" s="54"/>
    </row>
    <row r="146" spans="28:33" ht="18.75" hidden="1" x14ac:dyDescent="0.25">
      <c r="AB146" s="221">
        <v>180</v>
      </c>
      <c r="AC146" t="s">
        <v>102</v>
      </c>
      <c r="AF146" s="56"/>
      <c r="AG146" s="54"/>
    </row>
    <row r="147" spans="28:33" ht="18.75" hidden="1" x14ac:dyDescent="0.25">
      <c r="AB147" s="236">
        <v>181</v>
      </c>
      <c r="AC147" t="s">
        <v>102</v>
      </c>
      <c r="AF147" s="56"/>
      <c r="AG147" s="54"/>
    </row>
    <row r="148" spans="28:33" ht="18.75" hidden="1" x14ac:dyDescent="0.25">
      <c r="AB148" s="221">
        <v>182</v>
      </c>
      <c r="AC148" t="s">
        <v>102</v>
      </c>
      <c r="AF148" s="56"/>
      <c r="AG148" s="54"/>
    </row>
    <row r="149" spans="28:33" ht="18.75" hidden="1" x14ac:dyDescent="0.25">
      <c r="AB149" s="221">
        <v>183</v>
      </c>
      <c r="AC149" t="s">
        <v>102</v>
      </c>
      <c r="AF149" s="56"/>
      <c r="AG149" s="54"/>
    </row>
    <row r="150" spans="28:33" ht="18.75" hidden="1" x14ac:dyDescent="0.25">
      <c r="AB150" s="236">
        <v>184</v>
      </c>
      <c r="AC150" t="s">
        <v>102</v>
      </c>
      <c r="AF150" s="56"/>
      <c r="AG150" s="54"/>
    </row>
    <row r="151" spans="28:33" ht="18.75" hidden="1" x14ac:dyDescent="0.25">
      <c r="AB151" s="221">
        <v>185</v>
      </c>
      <c r="AC151" t="s">
        <v>102</v>
      </c>
      <c r="AF151" s="56"/>
      <c r="AG151" s="54"/>
    </row>
    <row r="152" spans="28:33" ht="18.75" hidden="1" x14ac:dyDescent="0.25">
      <c r="AB152" s="221">
        <v>186</v>
      </c>
      <c r="AC152" t="s">
        <v>102</v>
      </c>
      <c r="AF152" s="56"/>
      <c r="AG152" s="54"/>
    </row>
    <row r="153" spans="28:33" ht="18.75" hidden="1" x14ac:dyDescent="0.25">
      <c r="AB153" s="236">
        <v>187</v>
      </c>
      <c r="AC153" t="s">
        <v>102</v>
      </c>
      <c r="AF153" s="4"/>
      <c r="AG153" s="4"/>
    </row>
    <row r="154" spans="28:33" ht="18.75" hidden="1" x14ac:dyDescent="0.25">
      <c r="AB154" s="221">
        <v>188</v>
      </c>
      <c r="AC154" t="s">
        <v>102</v>
      </c>
    </row>
    <row r="155" spans="28:33" ht="18.75" hidden="1" x14ac:dyDescent="0.25">
      <c r="AB155" s="221">
        <v>189</v>
      </c>
      <c r="AC155" t="s">
        <v>102</v>
      </c>
    </row>
    <row r="156" spans="28:33" ht="18.75" hidden="1" x14ac:dyDescent="0.25">
      <c r="AB156" s="236">
        <v>190</v>
      </c>
      <c r="AC156" t="s">
        <v>102</v>
      </c>
    </row>
    <row r="157" spans="28:33" ht="18.75" hidden="1" x14ac:dyDescent="0.25">
      <c r="AB157" s="221">
        <v>191</v>
      </c>
      <c r="AC157" t="s">
        <v>102</v>
      </c>
    </row>
    <row r="158" spans="28:33" ht="18.75" hidden="1" x14ac:dyDescent="0.25">
      <c r="AB158" s="221">
        <v>192</v>
      </c>
      <c r="AC158" t="s">
        <v>102</v>
      </c>
    </row>
    <row r="159" spans="28:33" ht="18.75" hidden="1" x14ac:dyDescent="0.25">
      <c r="AB159" s="236">
        <v>193</v>
      </c>
      <c r="AC159" t="s">
        <v>102</v>
      </c>
    </row>
    <row r="160" spans="28:33" ht="18.75" hidden="1" x14ac:dyDescent="0.25">
      <c r="AB160" s="221">
        <v>194</v>
      </c>
      <c r="AC160" t="s">
        <v>102</v>
      </c>
    </row>
    <row r="161" spans="28:29" ht="18.75" hidden="1" x14ac:dyDescent="0.25">
      <c r="AB161" s="221">
        <v>195</v>
      </c>
      <c r="AC161" t="s">
        <v>102</v>
      </c>
    </row>
    <row r="162" spans="28:29" ht="18.75" hidden="1" x14ac:dyDescent="0.25">
      <c r="AB162" s="236">
        <v>196</v>
      </c>
      <c r="AC162" t="s">
        <v>102</v>
      </c>
    </row>
    <row r="163" spans="28:29" ht="18.75" hidden="1" x14ac:dyDescent="0.25">
      <c r="AB163" s="221">
        <v>197</v>
      </c>
      <c r="AC163" t="s">
        <v>102</v>
      </c>
    </row>
    <row r="164" spans="28:29" ht="18.75" hidden="1" x14ac:dyDescent="0.25">
      <c r="AB164" s="221">
        <v>198</v>
      </c>
      <c r="AC164" t="s">
        <v>102</v>
      </c>
    </row>
    <row r="165" spans="28:29" ht="18.75" hidden="1" x14ac:dyDescent="0.25">
      <c r="AB165" s="236">
        <v>199</v>
      </c>
      <c r="AC165" t="s">
        <v>102</v>
      </c>
    </row>
    <row r="166" spans="28:29" ht="18.75" hidden="1" x14ac:dyDescent="0.25">
      <c r="AB166" s="221">
        <v>200</v>
      </c>
      <c r="AC166" t="s">
        <v>102</v>
      </c>
    </row>
    <row r="167" spans="28:29" ht="18.75" hidden="1" x14ac:dyDescent="0.25">
      <c r="AB167" s="221">
        <v>201</v>
      </c>
      <c r="AC167" t="s">
        <v>102</v>
      </c>
    </row>
    <row r="168" spans="28:29" ht="18.75" hidden="1" x14ac:dyDescent="0.25">
      <c r="AB168" s="236">
        <v>202</v>
      </c>
      <c r="AC168" t="s">
        <v>102</v>
      </c>
    </row>
    <row r="169" spans="28:29" ht="18.75" hidden="1" x14ac:dyDescent="0.25">
      <c r="AB169" s="221">
        <v>203</v>
      </c>
      <c r="AC169" t="s">
        <v>102</v>
      </c>
    </row>
    <row r="170" spans="28:29" ht="18.75" hidden="1" x14ac:dyDescent="0.25">
      <c r="AB170" s="221">
        <v>204</v>
      </c>
      <c r="AC170" t="s">
        <v>102</v>
      </c>
    </row>
    <row r="171" spans="28:29" ht="18.75" hidden="1" x14ac:dyDescent="0.25">
      <c r="AB171" s="236">
        <v>205</v>
      </c>
      <c r="AC171" t="s">
        <v>102</v>
      </c>
    </row>
    <row r="172" spans="28:29" ht="18.75" hidden="1" x14ac:dyDescent="0.25">
      <c r="AB172" s="221">
        <v>206</v>
      </c>
      <c r="AC172" t="s">
        <v>102</v>
      </c>
    </row>
    <row r="173" spans="28:29" ht="18.75" hidden="1" x14ac:dyDescent="0.25">
      <c r="AB173" s="221">
        <v>207</v>
      </c>
      <c r="AC173" t="s">
        <v>102</v>
      </c>
    </row>
    <row r="174" spans="28:29" ht="18.75" hidden="1" x14ac:dyDescent="0.25">
      <c r="AB174" s="236">
        <v>208</v>
      </c>
      <c r="AC174" t="s">
        <v>102</v>
      </c>
    </row>
    <row r="175" spans="28:29" ht="18.75" hidden="1" x14ac:dyDescent="0.25">
      <c r="AB175" s="221">
        <v>209</v>
      </c>
      <c r="AC175" t="s">
        <v>102</v>
      </c>
    </row>
    <row r="176" spans="28:29" ht="18.75" hidden="1" x14ac:dyDescent="0.25">
      <c r="AB176" s="221">
        <v>210</v>
      </c>
      <c r="AC176" t="s">
        <v>102</v>
      </c>
    </row>
    <row r="177" spans="28:29" ht="18.75" hidden="1" x14ac:dyDescent="0.25">
      <c r="AB177" s="236">
        <v>211</v>
      </c>
      <c r="AC177" t="s">
        <v>102</v>
      </c>
    </row>
    <row r="178" spans="28:29" ht="18.75" hidden="1" x14ac:dyDescent="0.25">
      <c r="AB178" s="221">
        <v>212</v>
      </c>
      <c r="AC178" t="s">
        <v>102</v>
      </c>
    </row>
    <row r="179" spans="28:29" ht="18.75" hidden="1" x14ac:dyDescent="0.25">
      <c r="AB179" s="221">
        <v>213</v>
      </c>
      <c r="AC179" t="s">
        <v>102</v>
      </c>
    </row>
    <row r="180" spans="28:29" ht="18.75" hidden="1" x14ac:dyDescent="0.25">
      <c r="AB180" s="236">
        <v>214</v>
      </c>
      <c r="AC180" t="s">
        <v>102</v>
      </c>
    </row>
    <row r="181" spans="28:29" ht="18.75" hidden="1" x14ac:dyDescent="0.25">
      <c r="AB181" s="221">
        <v>215</v>
      </c>
      <c r="AC181" t="s">
        <v>102</v>
      </c>
    </row>
    <row r="182" spans="28:29" ht="18.75" hidden="1" x14ac:dyDescent="0.25">
      <c r="AB182" s="221">
        <v>216</v>
      </c>
      <c r="AC182" t="s">
        <v>102</v>
      </c>
    </row>
    <row r="183" spans="28:29" ht="18.75" hidden="1" x14ac:dyDescent="0.25">
      <c r="AB183" s="236">
        <v>217</v>
      </c>
      <c r="AC183" t="s">
        <v>102</v>
      </c>
    </row>
    <row r="184" spans="28:29" ht="18.75" hidden="1" x14ac:dyDescent="0.25">
      <c r="AB184" s="221">
        <v>218</v>
      </c>
      <c r="AC184" t="s">
        <v>102</v>
      </c>
    </row>
    <row r="185" spans="28:29" ht="18.75" hidden="1" x14ac:dyDescent="0.25">
      <c r="AB185" s="221">
        <v>219</v>
      </c>
      <c r="AC185" t="s">
        <v>102</v>
      </c>
    </row>
    <row r="186" spans="28:29" ht="18.75" hidden="1" x14ac:dyDescent="0.25">
      <c r="AB186" s="236">
        <v>220</v>
      </c>
      <c r="AC186" t="s">
        <v>102</v>
      </c>
    </row>
    <row r="187" spans="28:29" ht="18.75" hidden="1" x14ac:dyDescent="0.25">
      <c r="AB187" s="221">
        <v>221</v>
      </c>
      <c r="AC187" t="s">
        <v>102</v>
      </c>
    </row>
    <row r="188" spans="28:29" ht="18.75" hidden="1" x14ac:dyDescent="0.25">
      <c r="AB188" s="221">
        <v>222</v>
      </c>
      <c r="AC188" t="s">
        <v>102</v>
      </c>
    </row>
    <row r="189" spans="28:29" ht="18.75" hidden="1" x14ac:dyDescent="0.25">
      <c r="AB189" s="236">
        <v>223</v>
      </c>
      <c r="AC189" t="s">
        <v>102</v>
      </c>
    </row>
    <row r="190" spans="28:29" ht="18.75" hidden="1" x14ac:dyDescent="0.25">
      <c r="AB190" s="221">
        <v>224</v>
      </c>
      <c r="AC190" t="s">
        <v>102</v>
      </c>
    </row>
    <row r="191" spans="28:29" ht="18.75" hidden="1" x14ac:dyDescent="0.25">
      <c r="AB191" s="221">
        <v>225</v>
      </c>
      <c r="AC191" t="s">
        <v>102</v>
      </c>
    </row>
    <row r="192" spans="28:29" ht="18.75" hidden="1" x14ac:dyDescent="0.25">
      <c r="AB192" s="236">
        <v>226</v>
      </c>
      <c r="AC192" t="s">
        <v>102</v>
      </c>
    </row>
    <row r="193" spans="28:29" ht="18.75" hidden="1" x14ac:dyDescent="0.25">
      <c r="AB193" s="221">
        <v>227</v>
      </c>
      <c r="AC193" t="s">
        <v>102</v>
      </c>
    </row>
    <row r="194" spans="28:29" ht="18.75" hidden="1" x14ac:dyDescent="0.25">
      <c r="AB194" s="221">
        <v>228</v>
      </c>
      <c r="AC194" t="s">
        <v>102</v>
      </c>
    </row>
    <row r="195" spans="28:29" ht="18.75" hidden="1" x14ac:dyDescent="0.25">
      <c r="AB195" s="236">
        <v>229</v>
      </c>
      <c r="AC195" t="s">
        <v>102</v>
      </c>
    </row>
    <row r="196" spans="28:29" ht="18.75" hidden="1" x14ac:dyDescent="0.25">
      <c r="AB196" s="221">
        <v>230</v>
      </c>
      <c r="AC196" t="s">
        <v>102</v>
      </c>
    </row>
    <row r="197" spans="28:29" ht="18.75" hidden="1" x14ac:dyDescent="0.25">
      <c r="AB197" s="221">
        <v>231</v>
      </c>
      <c r="AC197" t="s">
        <v>102</v>
      </c>
    </row>
    <row r="198" spans="28:29" ht="18.75" hidden="1" x14ac:dyDescent="0.25">
      <c r="AB198" s="236">
        <v>232</v>
      </c>
      <c r="AC198" t="s">
        <v>102</v>
      </c>
    </row>
    <row r="199" spans="28:29" ht="18.75" hidden="1" x14ac:dyDescent="0.25">
      <c r="AB199" s="221">
        <v>233</v>
      </c>
      <c r="AC199" t="s">
        <v>102</v>
      </c>
    </row>
    <row r="200" spans="28:29" ht="18.75" hidden="1" x14ac:dyDescent="0.25">
      <c r="AB200" s="221">
        <v>234</v>
      </c>
      <c r="AC200" t="s">
        <v>102</v>
      </c>
    </row>
    <row r="201" spans="28:29" ht="18.75" hidden="1" x14ac:dyDescent="0.25">
      <c r="AB201" s="236">
        <v>235</v>
      </c>
      <c r="AC201" t="s">
        <v>102</v>
      </c>
    </row>
    <row r="202" spans="28:29" ht="18.75" hidden="1" x14ac:dyDescent="0.25">
      <c r="AB202" s="221">
        <v>236</v>
      </c>
      <c r="AC202" t="s">
        <v>102</v>
      </c>
    </row>
    <row r="203" spans="28:29" ht="18.75" hidden="1" x14ac:dyDescent="0.25">
      <c r="AB203" s="221">
        <v>237</v>
      </c>
      <c r="AC203" t="s">
        <v>102</v>
      </c>
    </row>
    <row r="204" spans="28:29" ht="18.75" hidden="1" x14ac:dyDescent="0.25">
      <c r="AB204" s="236">
        <v>238</v>
      </c>
      <c r="AC204" t="s">
        <v>102</v>
      </c>
    </row>
    <row r="205" spans="28:29" ht="18.75" hidden="1" x14ac:dyDescent="0.25">
      <c r="AB205" s="221">
        <v>239</v>
      </c>
      <c r="AC205" t="s">
        <v>102</v>
      </c>
    </row>
    <row r="206" spans="28:29" ht="18.75" hidden="1" x14ac:dyDescent="0.25">
      <c r="AB206" s="221">
        <v>240</v>
      </c>
      <c r="AC206" t="s">
        <v>102</v>
      </c>
    </row>
    <row r="207" spans="28:29" ht="18.75" hidden="1" x14ac:dyDescent="0.25">
      <c r="AB207" s="236">
        <v>241</v>
      </c>
      <c r="AC207" t="s">
        <v>102</v>
      </c>
    </row>
    <row r="208" spans="28:29" ht="18.75" hidden="1" x14ac:dyDescent="0.25">
      <c r="AB208" s="221">
        <v>242</v>
      </c>
      <c r="AC208" t="s">
        <v>102</v>
      </c>
    </row>
    <row r="209" spans="28:29" ht="18.75" hidden="1" x14ac:dyDescent="0.25">
      <c r="AB209" s="221">
        <v>243</v>
      </c>
      <c r="AC209" t="s">
        <v>102</v>
      </c>
    </row>
    <row r="210" spans="28:29" ht="18.75" hidden="1" x14ac:dyDescent="0.25">
      <c r="AB210" s="236">
        <v>244</v>
      </c>
      <c r="AC210" t="s">
        <v>102</v>
      </c>
    </row>
    <row r="211" spans="28:29" ht="18.75" hidden="1" x14ac:dyDescent="0.25">
      <c r="AB211" s="221">
        <v>245</v>
      </c>
      <c r="AC211" t="s">
        <v>102</v>
      </c>
    </row>
    <row r="212" spans="28:29" ht="18.75" hidden="1" x14ac:dyDescent="0.25">
      <c r="AB212" s="221">
        <v>246</v>
      </c>
      <c r="AC212" t="s">
        <v>102</v>
      </c>
    </row>
    <row r="213" spans="28:29" ht="18.75" hidden="1" x14ac:dyDescent="0.25">
      <c r="AB213" s="236">
        <v>247</v>
      </c>
      <c r="AC213" t="s">
        <v>102</v>
      </c>
    </row>
    <row r="214" spans="28:29" ht="18.75" hidden="1" x14ac:dyDescent="0.25">
      <c r="AB214" s="221">
        <v>248</v>
      </c>
      <c r="AC214" t="s">
        <v>102</v>
      </c>
    </row>
    <row r="215" spans="28:29" ht="18.75" hidden="1" x14ac:dyDescent="0.25">
      <c r="AB215" s="221">
        <v>249</v>
      </c>
      <c r="AC215" t="s">
        <v>102</v>
      </c>
    </row>
    <row r="216" spans="28:29" ht="18.75" hidden="1" x14ac:dyDescent="0.25">
      <c r="AB216" s="236">
        <v>250</v>
      </c>
      <c r="AC216" t="s">
        <v>102</v>
      </c>
    </row>
    <row r="217" spans="28:29" ht="18.75" hidden="1" x14ac:dyDescent="0.25">
      <c r="AB217" s="221">
        <v>251</v>
      </c>
      <c r="AC217" t="s">
        <v>102</v>
      </c>
    </row>
    <row r="218" spans="28:29" ht="18.75" hidden="1" x14ac:dyDescent="0.25">
      <c r="AB218" s="221">
        <v>252</v>
      </c>
      <c r="AC218" t="s">
        <v>102</v>
      </c>
    </row>
    <row r="219" spans="28:29" ht="18.75" hidden="1" x14ac:dyDescent="0.25">
      <c r="AB219" s="236">
        <v>253</v>
      </c>
      <c r="AC219" t="s">
        <v>102</v>
      </c>
    </row>
    <row r="220" spans="28:29" ht="18.75" hidden="1" x14ac:dyDescent="0.25">
      <c r="AB220" s="221">
        <v>254</v>
      </c>
      <c r="AC220" t="s">
        <v>102</v>
      </c>
    </row>
    <row r="221" spans="28:29" ht="18.75" hidden="1" x14ac:dyDescent="0.25">
      <c r="AB221" s="221">
        <v>255</v>
      </c>
      <c r="AC221" t="s">
        <v>102</v>
      </c>
    </row>
    <row r="222" spans="28:29" ht="18.75" hidden="1" x14ac:dyDescent="0.25">
      <c r="AB222" s="236">
        <v>256</v>
      </c>
      <c r="AC222" t="s">
        <v>102</v>
      </c>
    </row>
    <row r="223" spans="28:29" ht="18.75" hidden="1" x14ac:dyDescent="0.25">
      <c r="AB223" s="221">
        <v>257</v>
      </c>
      <c r="AC223" t="s">
        <v>102</v>
      </c>
    </row>
    <row r="224" spans="28:29" ht="18.75" hidden="1" x14ac:dyDescent="0.25">
      <c r="AB224" s="221">
        <v>258</v>
      </c>
      <c r="AC224" t="s">
        <v>102</v>
      </c>
    </row>
    <row r="225" spans="28:29" ht="18.75" hidden="1" x14ac:dyDescent="0.25">
      <c r="AB225" s="236">
        <v>259</v>
      </c>
      <c r="AC225" t="s">
        <v>102</v>
      </c>
    </row>
    <row r="226" spans="28:29" ht="18.75" hidden="1" x14ac:dyDescent="0.25">
      <c r="AB226" s="221">
        <v>260</v>
      </c>
      <c r="AC226" t="s">
        <v>102</v>
      </c>
    </row>
    <row r="227" spans="28:29" ht="18.75" hidden="1" x14ac:dyDescent="0.25">
      <c r="AB227" s="221">
        <v>261</v>
      </c>
      <c r="AC227" t="s">
        <v>102</v>
      </c>
    </row>
    <row r="228" spans="28:29" ht="18.75" hidden="1" x14ac:dyDescent="0.25">
      <c r="AB228" s="236">
        <v>262</v>
      </c>
      <c r="AC228" t="s">
        <v>102</v>
      </c>
    </row>
    <row r="229" spans="28:29" ht="18.75" hidden="1" x14ac:dyDescent="0.25">
      <c r="AB229" s="221">
        <v>263</v>
      </c>
      <c r="AC229" t="s">
        <v>102</v>
      </c>
    </row>
    <row r="230" spans="28:29" ht="18.75" hidden="1" x14ac:dyDescent="0.25">
      <c r="AB230" s="221">
        <v>264</v>
      </c>
      <c r="AC230" t="s">
        <v>102</v>
      </c>
    </row>
    <row r="231" spans="28:29" ht="18.75" hidden="1" x14ac:dyDescent="0.25">
      <c r="AB231" s="236">
        <v>265</v>
      </c>
      <c r="AC231" t="s">
        <v>102</v>
      </c>
    </row>
    <row r="232" spans="28:29" ht="18.75" hidden="1" x14ac:dyDescent="0.25">
      <c r="AB232" s="221">
        <v>266</v>
      </c>
      <c r="AC232" t="s">
        <v>102</v>
      </c>
    </row>
    <row r="233" spans="28:29" ht="18.75" hidden="1" x14ac:dyDescent="0.25">
      <c r="AB233" s="221">
        <v>267</v>
      </c>
      <c r="AC233" t="s">
        <v>102</v>
      </c>
    </row>
    <row r="234" spans="28:29" ht="18.75" hidden="1" x14ac:dyDescent="0.25">
      <c r="AB234" s="221">
        <v>268</v>
      </c>
      <c r="AC234" t="s">
        <v>102</v>
      </c>
    </row>
    <row r="235" spans="28:29" ht="18.75" hidden="1" x14ac:dyDescent="0.25">
      <c r="AB235" s="221">
        <v>269</v>
      </c>
      <c r="AC235" t="s">
        <v>102</v>
      </c>
    </row>
    <row r="236" spans="28:29" ht="18.75" hidden="1" x14ac:dyDescent="0.25">
      <c r="AB236" s="221">
        <v>270</v>
      </c>
      <c r="AC236" t="s">
        <v>102</v>
      </c>
    </row>
    <row r="237" spans="28:29" ht="18.75" x14ac:dyDescent="0.25">
      <c r="AB237" s="237"/>
    </row>
    <row r="238" spans="28:29" ht="18.75" x14ac:dyDescent="0.25">
      <c r="AB238" s="237"/>
    </row>
    <row r="239" spans="28:29" ht="18.75" x14ac:dyDescent="0.25">
      <c r="AB239" s="237"/>
    </row>
    <row r="240" spans="28:29" ht="18.75" x14ac:dyDescent="0.25">
      <c r="AB240" s="237"/>
    </row>
    <row r="241" spans="28:28" ht="18.75" x14ac:dyDescent="0.25">
      <c r="AB241" s="237"/>
    </row>
    <row r="242" spans="28:28" ht="18.75" x14ac:dyDescent="0.25">
      <c r="AB242" s="237"/>
    </row>
    <row r="243" spans="28:28" ht="18.75" x14ac:dyDescent="0.25">
      <c r="AB243" s="237"/>
    </row>
    <row r="244" spans="28:28" ht="18.75" x14ac:dyDescent="0.25">
      <c r="AB244" s="237"/>
    </row>
    <row r="245" spans="28:28" ht="18.75" x14ac:dyDescent="0.25">
      <c r="AB245" s="237"/>
    </row>
    <row r="246" spans="28:28" ht="18.75" x14ac:dyDescent="0.25">
      <c r="AB246" s="237"/>
    </row>
    <row r="247" spans="28:28" ht="18.75" x14ac:dyDescent="0.25">
      <c r="AB247" s="237"/>
    </row>
    <row r="248" spans="28:28" ht="18.75" x14ac:dyDescent="0.25">
      <c r="AB248" s="237"/>
    </row>
    <row r="249" spans="28:28" ht="18.75" x14ac:dyDescent="0.25">
      <c r="AB249" s="237"/>
    </row>
    <row r="250" spans="28:28" ht="18.75" x14ac:dyDescent="0.25">
      <c r="AB250" s="237"/>
    </row>
    <row r="251" spans="28:28" ht="18.75" x14ac:dyDescent="0.25">
      <c r="AB251" s="237"/>
    </row>
    <row r="252" spans="28:28" ht="18.75" x14ac:dyDescent="0.25">
      <c r="AB252" s="237"/>
    </row>
    <row r="253" spans="28:28" ht="18.75" x14ac:dyDescent="0.25">
      <c r="AB253" s="237"/>
    </row>
    <row r="254" spans="28:28" ht="18.75" x14ac:dyDescent="0.25">
      <c r="AB254" s="237"/>
    </row>
    <row r="255" spans="28:28" ht="18.75" x14ac:dyDescent="0.25">
      <c r="AB255" s="237"/>
    </row>
    <row r="256" spans="28:28" ht="18.75" x14ac:dyDescent="0.25">
      <c r="AB256" s="237"/>
    </row>
    <row r="257" spans="28:28" ht="18.75" x14ac:dyDescent="0.25">
      <c r="AB257" s="237"/>
    </row>
    <row r="258" spans="28:28" ht="18.75" x14ac:dyDescent="0.25">
      <c r="AB258" s="237"/>
    </row>
    <row r="259" spans="28:28" ht="18.75" x14ac:dyDescent="0.25">
      <c r="AB259" s="237"/>
    </row>
    <row r="260" spans="28:28" ht="18.75" x14ac:dyDescent="0.25">
      <c r="AB260" s="237"/>
    </row>
    <row r="261" spans="28:28" ht="18.75" x14ac:dyDescent="0.25">
      <c r="AB261" s="237"/>
    </row>
    <row r="262" spans="28:28" ht="18.75" x14ac:dyDescent="0.25">
      <c r="AB262" s="237"/>
    </row>
    <row r="263" spans="28:28" ht="18.75" x14ac:dyDescent="0.25">
      <c r="AB263" s="237"/>
    </row>
    <row r="264" spans="28:28" ht="18.75" x14ac:dyDescent="0.25">
      <c r="AB264" s="237"/>
    </row>
    <row r="265" spans="28:28" ht="18.75" x14ac:dyDescent="0.25">
      <c r="AB265" s="237"/>
    </row>
    <row r="266" spans="28:28" ht="18.75" x14ac:dyDescent="0.25">
      <c r="AB266" s="237"/>
    </row>
    <row r="267" spans="28:28" ht="18.75" x14ac:dyDescent="0.25">
      <c r="AB267" s="237"/>
    </row>
    <row r="268" spans="28:28" ht="18.75" x14ac:dyDescent="0.25">
      <c r="AB268" s="237"/>
    </row>
    <row r="269" spans="28:28" ht="18.75" x14ac:dyDescent="0.25">
      <c r="AB269" s="237"/>
    </row>
    <row r="270" spans="28:28" ht="18.75" x14ac:dyDescent="0.25">
      <c r="AB270" s="237"/>
    </row>
    <row r="271" spans="28:28" ht="18.75" x14ac:dyDescent="0.25">
      <c r="AB271" s="237"/>
    </row>
    <row r="272" spans="28:28" ht="18.75" x14ac:dyDescent="0.25">
      <c r="AB272" s="237"/>
    </row>
    <row r="273" spans="28:28" ht="18.75" x14ac:dyDescent="0.25">
      <c r="AB273" s="237"/>
    </row>
    <row r="274" spans="28:28" ht="18.75" x14ac:dyDescent="0.25">
      <c r="AB274" s="237"/>
    </row>
    <row r="275" spans="28:28" ht="18.75" x14ac:dyDescent="0.25">
      <c r="AB275" s="237"/>
    </row>
    <row r="276" spans="28:28" ht="18.75" x14ac:dyDescent="0.25">
      <c r="AB276" s="237"/>
    </row>
    <row r="277" spans="28:28" ht="18.75" x14ac:dyDescent="0.25">
      <c r="AB277" s="237"/>
    </row>
    <row r="278" spans="28:28" ht="18.75" x14ac:dyDescent="0.25">
      <c r="AB278" s="237"/>
    </row>
    <row r="279" spans="28:28" ht="18.75" x14ac:dyDescent="0.25">
      <c r="AB279" s="237"/>
    </row>
    <row r="280" spans="28:28" ht="18.75" x14ac:dyDescent="0.25">
      <c r="AB280" s="237"/>
    </row>
    <row r="281" spans="28:28" ht="18.75" x14ac:dyDescent="0.25">
      <c r="AB281" s="237"/>
    </row>
    <row r="282" spans="28:28" ht="18.75" x14ac:dyDescent="0.25">
      <c r="AB282" s="237"/>
    </row>
    <row r="283" spans="28:28" ht="18.75" x14ac:dyDescent="0.25">
      <c r="AB283" s="237"/>
    </row>
    <row r="284" spans="28:28" ht="18.75" x14ac:dyDescent="0.25">
      <c r="AB284" s="237"/>
    </row>
    <row r="285" spans="28:28" ht="18.75" x14ac:dyDescent="0.25">
      <c r="AB285" s="237"/>
    </row>
    <row r="286" spans="28:28" ht="18.75" x14ac:dyDescent="0.25">
      <c r="AB286" s="237"/>
    </row>
    <row r="287" spans="28:28" ht="18.75" x14ac:dyDescent="0.25">
      <c r="AB287" s="237"/>
    </row>
    <row r="288" spans="28:28" ht="18.75" x14ac:dyDescent="0.25">
      <c r="AB288" s="237"/>
    </row>
    <row r="289" spans="28:28" ht="18.75" x14ac:dyDescent="0.25">
      <c r="AB289" s="237"/>
    </row>
    <row r="290" spans="28:28" ht="18.75" x14ac:dyDescent="0.25">
      <c r="AB290" s="237"/>
    </row>
    <row r="291" spans="28:28" ht="18.75" x14ac:dyDescent="0.25">
      <c r="AB291" s="237"/>
    </row>
    <row r="292" spans="28:28" ht="18.75" x14ac:dyDescent="0.25">
      <c r="AB292" s="237"/>
    </row>
    <row r="293" spans="28:28" ht="18.75" x14ac:dyDescent="0.25">
      <c r="AB293" s="237"/>
    </row>
    <row r="294" spans="28:28" ht="18.75" x14ac:dyDescent="0.25">
      <c r="AB294" s="237"/>
    </row>
    <row r="295" spans="28:28" ht="18.75" x14ac:dyDescent="0.25">
      <c r="AB295" s="237"/>
    </row>
    <row r="296" spans="28:28" ht="18.75" x14ac:dyDescent="0.25">
      <c r="AB296" s="237"/>
    </row>
    <row r="297" spans="28:28" ht="18.75" x14ac:dyDescent="0.25">
      <c r="AB297" s="237"/>
    </row>
    <row r="298" spans="28:28" ht="18.75" x14ac:dyDescent="0.25">
      <c r="AB298" s="237"/>
    </row>
    <row r="299" spans="28:28" ht="18.75" x14ac:dyDescent="0.25">
      <c r="AB299" s="237"/>
    </row>
    <row r="300" spans="28:28" ht="18.75" x14ac:dyDescent="0.25">
      <c r="AB300" s="237"/>
    </row>
    <row r="301" spans="28:28" ht="18.75" x14ac:dyDescent="0.25">
      <c r="AB301" s="237"/>
    </row>
    <row r="302" spans="28:28" ht="18.75" x14ac:dyDescent="0.25">
      <c r="AB302" s="237"/>
    </row>
    <row r="303" spans="28:28" ht="18.75" x14ac:dyDescent="0.25">
      <c r="AB303" s="237"/>
    </row>
    <row r="304" spans="28:28" ht="18.75" x14ac:dyDescent="0.25">
      <c r="AB304" s="237"/>
    </row>
    <row r="305" spans="28:28" ht="18.75" x14ac:dyDescent="0.25">
      <c r="AB305" s="237"/>
    </row>
    <row r="306" spans="28:28" ht="18.75" x14ac:dyDescent="0.25">
      <c r="AB306" s="237"/>
    </row>
    <row r="307" spans="28:28" ht="18.75" x14ac:dyDescent="0.25">
      <c r="AB307" s="237"/>
    </row>
    <row r="308" spans="28:28" ht="18.75" x14ac:dyDescent="0.25">
      <c r="AB308" s="237"/>
    </row>
    <row r="309" spans="28:28" ht="18.75" x14ac:dyDescent="0.25">
      <c r="AB309" s="237"/>
    </row>
    <row r="310" spans="28:28" ht="18.75" x14ac:dyDescent="0.25">
      <c r="AB310" s="237"/>
    </row>
    <row r="311" spans="28:28" ht="18.75" x14ac:dyDescent="0.25">
      <c r="AB311" s="237"/>
    </row>
    <row r="312" spans="28:28" ht="18.75" x14ac:dyDescent="0.25">
      <c r="AB312" s="237"/>
    </row>
    <row r="313" spans="28:28" ht="18.75" x14ac:dyDescent="0.25">
      <c r="AB313" s="237"/>
    </row>
    <row r="314" spans="28:28" ht="18.75" x14ac:dyDescent="0.25">
      <c r="AB314" s="237"/>
    </row>
    <row r="315" spans="28:28" ht="18.75" x14ac:dyDescent="0.25">
      <c r="AB315" s="237"/>
    </row>
    <row r="316" spans="28:28" ht="18.75" x14ac:dyDescent="0.25">
      <c r="AB316" s="237"/>
    </row>
    <row r="317" spans="28:28" ht="18.75" x14ac:dyDescent="0.25">
      <c r="AB317" s="237"/>
    </row>
    <row r="318" spans="28:28" ht="18.75" x14ac:dyDescent="0.25">
      <c r="AB318" s="237"/>
    </row>
    <row r="319" spans="28:28" ht="18.75" x14ac:dyDescent="0.25">
      <c r="AB319" s="237"/>
    </row>
    <row r="320" spans="28:28" ht="18.75" x14ac:dyDescent="0.25">
      <c r="AB320" s="237"/>
    </row>
    <row r="321" spans="28:28" ht="18.75" x14ac:dyDescent="0.25">
      <c r="AB321" s="237"/>
    </row>
    <row r="322" spans="28:28" ht="18.75" x14ac:dyDescent="0.25">
      <c r="AB322" s="237"/>
    </row>
    <row r="323" spans="28:28" ht="18.75" x14ac:dyDescent="0.25">
      <c r="AB323" s="237"/>
    </row>
    <row r="324" spans="28:28" ht="18.75" x14ac:dyDescent="0.25">
      <c r="AB324" s="237"/>
    </row>
    <row r="325" spans="28:28" ht="18.75" x14ac:dyDescent="0.25">
      <c r="AB325" s="237"/>
    </row>
    <row r="326" spans="28:28" ht="18.75" x14ac:dyDescent="0.25">
      <c r="AB326" s="237"/>
    </row>
    <row r="327" spans="28:28" ht="18.75" x14ac:dyDescent="0.25">
      <c r="AB327" s="237"/>
    </row>
    <row r="328" spans="28:28" ht="18.75" x14ac:dyDescent="0.25">
      <c r="AB328" s="237"/>
    </row>
    <row r="329" spans="28:28" ht="18.75" x14ac:dyDescent="0.25">
      <c r="AB329" s="237"/>
    </row>
    <row r="330" spans="28:28" ht="18.75" x14ac:dyDescent="0.25">
      <c r="AB330" s="237"/>
    </row>
    <row r="331" spans="28:28" ht="18.75" x14ac:dyDescent="0.25">
      <c r="AB331" s="237"/>
    </row>
    <row r="332" spans="28:28" ht="18.75" x14ac:dyDescent="0.25">
      <c r="AB332" s="237"/>
    </row>
    <row r="333" spans="28:28" ht="18.75" x14ac:dyDescent="0.25">
      <c r="AB333" s="237"/>
    </row>
    <row r="334" spans="28:28" ht="18.75" x14ac:dyDescent="0.25">
      <c r="AB334" s="237"/>
    </row>
    <row r="335" spans="28:28" ht="18.75" x14ac:dyDescent="0.25">
      <c r="AB335" s="237"/>
    </row>
    <row r="336" spans="28:28" ht="18.75" x14ac:dyDescent="0.25">
      <c r="AB336" s="237"/>
    </row>
    <row r="337" spans="28:28" ht="18.75" x14ac:dyDescent="0.25">
      <c r="AB337" s="237"/>
    </row>
    <row r="338" spans="28:28" ht="18.75" x14ac:dyDescent="0.25">
      <c r="AB338" s="237"/>
    </row>
    <row r="339" spans="28:28" ht="18.75" x14ac:dyDescent="0.25">
      <c r="AB339" s="237"/>
    </row>
    <row r="340" spans="28:28" ht="18.75" x14ac:dyDescent="0.25">
      <c r="AB340" s="237"/>
    </row>
    <row r="341" spans="28:28" ht="18.75" x14ac:dyDescent="0.25">
      <c r="AB341" s="237"/>
    </row>
    <row r="342" spans="28:28" ht="18.75" x14ac:dyDescent="0.25">
      <c r="AB342" s="237"/>
    </row>
    <row r="343" spans="28:28" ht="18.75" x14ac:dyDescent="0.25">
      <c r="AB343" s="237"/>
    </row>
    <row r="344" spans="28:28" ht="18.75" x14ac:dyDescent="0.25">
      <c r="AB344" s="237"/>
    </row>
    <row r="345" spans="28:28" ht="18.75" x14ac:dyDescent="0.25">
      <c r="AB345" s="237"/>
    </row>
    <row r="346" spans="28:28" ht="18.75" x14ac:dyDescent="0.25">
      <c r="AB346" s="237"/>
    </row>
    <row r="347" spans="28:28" ht="18.75" x14ac:dyDescent="0.25">
      <c r="AB347" s="237"/>
    </row>
    <row r="348" spans="28:28" ht="18.75" x14ac:dyDescent="0.25">
      <c r="AB348" s="237"/>
    </row>
    <row r="349" spans="28:28" ht="18.75" x14ac:dyDescent="0.25">
      <c r="AB349" s="237"/>
    </row>
    <row r="350" spans="28:28" ht="18.75" x14ac:dyDescent="0.25">
      <c r="AB350" s="237"/>
    </row>
    <row r="351" spans="28:28" ht="18.75" x14ac:dyDescent="0.25">
      <c r="AB351" s="237"/>
    </row>
    <row r="352" spans="28:28" ht="18.75" x14ac:dyDescent="0.25">
      <c r="AB352" s="237"/>
    </row>
    <row r="353" spans="28:28" ht="18.75" x14ac:dyDescent="0.25">
      <c r="AB353" s="237"/>
    </row>
    <row r="354" spans="28:28" ht="18.75" x14ac:dyDescent="0.25">
      <c r="AB354" s="237"/>
    </row>
    <row r="355" spans="28:28" ht="18.75" x14ac:dyDescent="0.25">
      <c r="AB355" s="237"/>
    </row>
    <row r="356" spans="28:28" ht="18.75" x14ac:dyDescent="0.25">
      <c r="AB356" s="237"/>
    </row>
    <row r="357" spans="28:28" ht="18.75" x14ac:dyDescent="0.25">
      <c r="AB357" s="237"/>
    </row>
    <row r="358" spans="28:28" ht="18.75" x14ac:dyDescent="0.25">
      <c r="AB358" s="237"/>
    </row>
    <row r="359" spans="28:28" ht="18.75" x14ac:dyDescent="0.25">
      <c r="AB359" s="237"/>
    </row>
    <row r="360" spans="28:28" ht="18.75" x14ac:dyDescent="0.25">
      <c r="AB360" s="237"/>
    </row>
    <row r="361" spans="28:28" ht="18.75" x14ac:dyDescent="0.25">
      <c r="AB361" s="237"/>
    </row>
    <row r="362" spans="28:28" ht="18.75" x14ac:dyDescent="0.25">
      <c r="AB362" s="237"/>
    </row>
    <row r="363" spans="28:28" ht="18.75" x14ac:dyDescent="0.25">
      <c r="AB363" s="237"/>
    </row>
    <row r="364" spans="28:28" ht="18.75" x14ac:dyDescent="0.25">
      <c r="AB364" s="237"/>
    </row>
    <row r="365" spans="28:28" ht="18.75" x14ac:dyDescent="0.25">
      <c r="AB365" s="237"/>
    </row>
    <row r="366" spans="28:28" ht="18.75" x14ac:dyDescent="0.25">
      <c r="AB366" s="237"/>
    </row>
    <row r="367" spans="28:28" ht="18.75" x14ac:dyDescent="0.25">
      <c r="AB367" s="237"/>
    </row>
    <row r="368" spans="28:28" ht="18.75" x14ac:dyDescent="0.25">
      <c r="AB368" s="237"/>
    </row>
    <row r="369" spans="28:28" ht="18.75" x14ac:dyDescent="0.25">
      <c r="AB369" s="237"/>
    </row>
    <row r="370" spans="28:28" ht="18.75" x14ac:dyDescent="0.25">
      <c r="AB370" s="237"/>
    </row>
    <row r="371" spans="28:28" ht="18.75" x14ac:dyDescent="0.25">
      <c r="AB371" s="237"/>
    </row>
    <row r="372" spans="28:28" ht="18.75" x14ac:dyDescent="0.25">
      <c r="AB372" s="237"/>
    </row>
    <row r="373" spans="28:28" ht="18.75" x14ac:dyDescent="0.25">
      <c r="AB373" s="237"/>
    </row>
    <row r="374" spans="28:28" ht="18.75" x14ac:dyDescent="0.25">
      <c r="AB374" s="237"/>
    </row>
    <row r="375" spans="28:28" ht="18.75" x14ac:dyDescent="0.25">
      <c r="AB375" s="237"/>
    </row>
    <row r="376" spans="28:28" ht="18.75" x14ac:dyDescent="0.25">
      <c r="AB376" s="237"/>
    </row>
    <row r="377" spans="28:28" ht="18.75" x14ac:dyDescent="0.25">
      <c r="AB377" s="237"/>
    </row>
    <row r="378" spans="28:28" ht="18.75" x14ac:dyDescent="0.25">
      <c r="AB378" s="237"/>
    </row>
    <row r="379" spans="28:28" ht="18.75" x14ac:dyDescent="0.25">
      <c r="AB379" s="237"/>
    </row>
    <row r="380" spans="28:28" ht="18.75" x14ac:dyDescent="0.25">
      <c r="AB380" s="237"/>
    </row>
    <row r="381" spans="28:28" ht="18.75" x14ac:dyDescent="0.25">
      <c r="AB381" s="237"/>
    </row>
    <row r="382" spans="28:28" ht="18.75" x14ac:dyDescent="0.25">
      <c r="AB382" s="237"/>
    </row>
    <row r="383" spans="28:28" ht="18.75" x14ac:dyDescent="0.25">
      <c r="AB383" s="237"/>
    </row>
    <row r="384" spans="28:28" ht="18.75" x14ac:dyDescent="0.25">
      <c r="AB384" s="237"/>
    </row>
    <row r="385" spans="28:28" ht="18.75" x14ac:dyDescent="0.25">
      <c r="AB385" s="237"/>
    </row>
    <row r="386" spans="28:28" ht="18.75" x14ac:dyDescent="0.25">
      <c r="AB386" s="237"/>
    </row>
    <row r="387" spans="28:28" ht="18.75" x14ac:dyDescent="0.25">
      <c r="AB387" s="237"/>
    </row>
    <row r="388" spans="28:28" ht="18.75" x14ac:dyDescent="0.25">
      <c r="AB388" s="237"/>
    </row>
    <row r="389" spans="28:28" ht="18.75" x14ac:dyDescent="0.25">
      <c r="AB389" s="237"/>
    </row>
    <row r="390" spans="28:28" ht="18.75" x14ac:dyDescent="0.25">
      <c r="AB390" s="237"/>
    </row>
    <row r="391" spans="28:28" ht="18.75" x14ac:dyDescent="0.25">
      <c r="AB391" s="237"/>
    </row>
    <row r="392" spans="28:28" ht="18.75" x14ac:dyDescent="0.25">
      <c r="AB392" s="237"/>
    </row>
    <row r="393" spans="28:28" ht="18.75" x14ac:dyDescent="0.25">
      <c r="AB393" s="237"/>
    </row>
    <row r="394" spans="28:28" ht="18.75" x14ac:dyDescent="0.25">
      <c r="AB394" s="237"/>
    </row>
    <row r="395" spans="28:28" ht="18.75" x14ac:dyDescent="0.25">
      <c r="AB395" s="237"/>
    </row>
    <row r="396" spans="28:28" ht="18.75" x14ac:dyDescent="0.25">
      <c r="AB396" s="237"/>
    </row>
    <row r="397" spans="28:28" ht="18.75" x14ac:dyDescent="0.25">
      <c r="AB397" s="237"/>
    </row>
    <row r="398" spans="28:28" ht="18.75" x14ac:dyDescent="0.25">
      <c r="AB398" s="237"/>
    </row>
    <row r="399" spans="28:28" ht="18.75" x14ac:dyDescent="0.25">
      <c r="AB399" s="237"/>
    </row>
    <row r="400" spans="28:28" ht="18.75" x14ac:dyDescent="0.25">
      <c r="AB400" s="237"/>
    </row>
    <row r="401" spans="28:28" ht="18.75" x14ac:dyDescent="0.25">
      <c r="AB401" s="237"/>
    </row>
    <row r="402" spans="28:28" ht="18.75" x14ac:dyDescent="0.25">
      <c r="AB402" s="237"/>
    </row>
    <row r="403" spans="28:28" ht="18.75" x14ac:dyDescent="0.25">
      <c r="AB403" s="237"/>
    </row>
    <row r="404" spans="28:28" ht="18.75" x14ac:dyDescent="0.25">
      <c r="AB404" s="237"/>
    </row>
    <row r="405" spans="28:28" ht="18.75" x14ac:dyDescent="0.25">
      <c r="AB405" s="237"/>
    </row>
    <row r="406" spans="28:28" ht="18.75" x14ac:dyDescent="0.25">
      <c r="AB406" s="237"/>
    </row>
    <row r="407" spans="28:28" ht="18.75" x14ac:dyDescent="0.25">
      <c r="AB407" s="237"/>
    </row>
    <row r="408" spans="28:28" ht="18.75" x14ac:dyDescent="0.25">
      <c r="AB408" s="237"/>
    </row>
    <row r="409" spans="28:28" ht="18.75" x14ac:dyDescent="0.25">
      <c r="AB409" s="237"/>
    </row>
    <row r="410" spans="28:28" ht="18.75" x14ac:dyDescent="0.25">
      <c r="AB410" s="237"/>
    </row>
    <row r="411" spans="28:28" ht="18.75" x14ac:dyDescent="0.25">
      <c r="AB411" s="237"/>
    </row>
    <row r="412" spans="28:28" ht="18.75" x14ac:dyDescent="0.25">
      <c r="AB412" s="237"/>
    </row>
    <row r="413" spans="28:28" ht="18.75" x14ac:dyDescent="0.25">
      <c r="AB413" s="237"/>
    </row>
    <row r="414" spans="28:28" ht="18.75" x14ac:dyDescent="0.25">
      <c r="AB414" s="237"/>
    </row>
    <row r="415" spans="28:28" ht="18.75" x14ac:dyDescent="0.25">
      <c r="AB415" s="237"/>
    </row>
    <row r="416" spans="28:28" ht="18.75" x14ac:dyDescent="0.25">
      <c r="AB416" s="237"/>
    </row>
    <row r="417" spans="28:28" ht="18.75" x14ac:dyDescent="0.25">
      <c r="AB417" s="237"/>
    </row>
    <row r="418" spans="28:28" ht="18.75" x14ac:dyDescent="0.25">
      <c r="AB418" s="237"/>
    </row>
    <row r="419" spans="28:28" ht="18.75" x14ac:dyDescent="0.25">
      <c r="AB419" s="237"/>
    </row>
    <row r="420" spans="28:28" ht="18.75" x14ac:dyDescent="0.25">
      <c r="AB420" s="237"/>
    </row>
    <row r="421" spans="28:28" ht="18.75" x14ac:dyDescent="0.25">
      <c r="AB421" s="237"/>
    </row>
    <row r="422" spans="28:28" ht="18.75" x14ac:dyDescent="0.25">
      <c r="AB422" s="237"/>
    </row>
    <row r="423" spans="28:28" ht="18.75" x14ac:dyDescent="0.25">
      <c r="AB423" s="237"/>
    </row>
    <row r="424" spans="28:28" ht="18.75" x14ac:dyDescent="0.25">
      <c r="AB424" s="237"/>
    </row>
    <row r="425" spans="28:28" ht="18.75" x14ac:dyDescent="0.25">
      <c r="AB425" s="237"/>
    </row>
    <row r="426" spans="28:28" ht="18.75" x14ac:dyDescent="0.25">
      <c r="AB426" s="237"/>
    </row>
    <row r="427" spans="28:28" ht="18.75" x14ac:dyDescent="0.25">
      <c r="AB427" s="237"/>
    </row>
    <row r="428" spans="28:28" ht="18.75" x14ac:dyDescent="0.25">
      <c r="AB428" s="237"/>
    </row>
    <row r="429" spans="28:28" ht="18.75" x14ac:dyDescent="0.25">
      <c r="AB429" s="237"/>
    </row>
    <row r="430" spans="28:28" ht="18.75" x14ac:dyDescent="0.25">
      <c r="AB430" s="237"/>
    </row>
    <row r="431" spans="28:28" ht="18.75" x14ac:dyDescent="0.25">
      <c r="AB431" s="237"/>
    </row>
    <row r="432" spans="28:28" ht="18.75" x14ac:dyDescent="0.25">
      <c r="AB432" s="237"/>
    </row>
    <row r="433" spans="28:28" ht="18.75" x14ac:dyDescent="0.25">
      <c r="AB433" s="237"/>
    </row>
    <row r="434" spans="28:28" ht="18.75" x14ac:dyDescent="0.25">
      <c r="AB434" s="237"/>
    </row>
    <row r="435" spans="28:28" ht="18.75" x14ac:dyDescent="0.25">
      <c r="AB435" s="237"/>
    </row>
    <row r="436" spans="28:28" ht="18.75" x14ac:dyDescent="0.25">
      <c r="AB436" s="237"/>
    </row>
    <row r="437" spans="28:28" ht="18.75" x14ac:dyDescent="0.25">
      <c r="AB437" s="237"/>
    </row>
    <row r="438" spans="28:28" ht="18.75" x14ac:dyDescent="0.25">
      <c r="AB438" s="237"/>
    </row>
    <row r="439" spans="28:28" ht="18.75" x14ac:dyDescent="0.25">
      <c r="AB439" s="237"/>
    </row>
    <row r="440" spans="28:28" ht="18.75" x14ac:dyDescent="0.25">
      <c r="AB440" s="237"/>
    </row>
    <row r="441" spans="28:28" ht="18.75" x14ac:dyDescent="0.25">
      <c r="AB441" s="237"/>
    </row>
    <row r="442" spans="28:28" ht="18.75" x14ac:dyDescent="0.25">
      <c r="AB442" s="237"/>
    </row>
    <row r="443" spans="28:28" ht="18.75" x14ac:dyDescent="0.25">
      <c r="AB443" s="237"/>
    </row>
    <row r="444" spans="28:28" ht="18.75" x14ac:dyDescent="0.25">
      <c r="AB444" s="237"/>
    </row>
    <row r="445" spans="28:28" ht="18.75" x14ac:dyDescent="0.25">
      <c r="AB445" s="237"/>
    </row>
    <row r="446" spans="28:28" ht="18.75" x14ac:dyDescent="0.25">
      <c r="AB446" s="237"/>
    </row>
    <row r="447" spans="28:28" ht="18.75" x14ac:dyDescent="0.25">
      <c r="AB447" s="237"/>
    </row>
    <row r="448" spans="28:28" ht="18.75" x14ac:dyDescent="0.25">
      <c r="AB448" s="237"/>
    </row>
    <row r="449" spans="28:28" ht="18.75" x14ac:dyDescent="0.25">
      <c r="AB449" s="237"/>
    </row>
    <row r="450" spans="28:28" ht="18.75" x14ac:dyDescent="0.25">
      <c r="AB450" s="237"/>
    </row>
    <row r="451" spans="28:28" ht="18.75" x14ac:dyDescent="0.25">
      <c r="AB451" s="237"/>
    </row>
    <row r="452" spans="28:28" ht="18.75" x14ac:dyDescent="0.25">
      <c r="AB452" s="237"/>
    </row>
    <row r="453" spans="28:28" ht="18.75" x14ac:dyDescent="0.25">
      <c r="AB453" s="237"/>
    </row>
    <row r="454" spans="28:28" ht="18.75" x14ac:dyDescent="0.25">
      <c r="AB454" s="237"/>
    </row>
    <row r="455" spans="28:28" ht="18.75" x14ac:dyDescent="0.25">
      <c r="AB455" s="237"/>
    </row>
    <row r="456" spans="28:28" ht="18.75" x14ac:dyDescent="0.25">
      <c r="AB456" s="237"/>
    </row>
    <row r="457" spans="28:28" ht="18.75" x14ac:dyDescent="0.25">
      <c r="AB457" s="237"/>
    </row>
    <row r="458" spans="28:28" ht="18.75" x14ac:dyDescent="0.25">
      <c r="AB458" s="237"/>
    </row>
    <row r="459" spans="28:28" ht="18.75" x14ac:dyDescent="0.25">
      <c r="AB459" s="237"/>
    </row>
    <row r="460" spans="28:28" ht="18.75" x14ac:dyDescent="0.25">
      <c r="AB460" s="237"/>
    </row>
    <row r="461" spans="28:28" ht="18.75" x14ac:dyDescent="0.25">
      <c r="AB461" s="237"/>
    </row>
    <row r="462" spans="28:28" ht="18.75" x14ac:dyDescent="0.25">
      <c r="AB462" s="237"/>
    </row>
    <row r="463" spans="28:28" ht="18.75" x14ac:dyDescent="0.25">
      <c r="AB463" s="237"/>
    </row>
    <row r="464" spans="28:28" ht="18.75" x14ac:dyDescent="0.25">
      <c r="AB464" s="237"/>
    </row>
    <row r="465" spans="28:28" ht="18.75" x14ac:dyDescent="0.25">
      <c r="AB465" s="237"/>
    </row>
    <row r="466" spans="28:28" ht="18.75" x14ac:dyDescent="0.25">
      <c r="AB466" s="237"/>
    </row>
    <row r="467" spans="28:28" ht="18.75" x14ac:dyDescent="0.25">
      <c r="AB467" s="237"/>
    </row>
    <row r="468" spans="28:28" ht="18.75" x14ac:dyDescent="0.25">
      <c r="AB468" s="237"/>
    </row>
    <row r="469" spans="28:28" ht="18.75" x14ac:dyDescent="0.25">
      <c r="AB469" s="237"/>
    </row>
    <row r="470" spans="28:28" ht="18.75" x14ac:dyDescent="0.25">
      <c r="AB470" s="237"/>
    </row>
    <row r="471" spans="28:28" ht="18.75" x14ac:dyDescent="0.25">
      <c r="AB471" s="237"/>
    </row>
    <row r="472" spans="28:28" ht="18.75" x14ac:dyDescent="0.25">
      <c r="AB472" s="237"/>
    </row>
    <row r="473" spans="28:28" ht="18.75" x14ac:dyDescent="0.25">
      <c r="AB473" s="237"/>
    </row>
    <row r="474" spans="28:28" ht="18.75" x14ac:dyDescent="0.25">
      <c r="AB474" s="237"/>
    </row>
    <row r="475" spans="28:28" ht="18.75" x14ac:dyDescent="0.25">
      <c r="AB475" s="237"/>
    </row>
    <row r="476" spans="28:28" ht="18.75" x14ac:dyDescent="0.25">
      <c r="AB476" s="237"/>
    </row>
    <row r="477" spans="28:28" ht="18.75" x14ac:dyDescent="0.25">
      <c r="AB477" s="237"/>
    </row>
    <row r="478" spans="28:28" ht="18.75" x14ac:dyDescent="0.25">
      <c r="AB478" s="237"/>
    </row>
    <row r="479" spans="28:28" ht="18.75" x14ac:dyDescent="0.25">
      <c r="AB479" s="237"/>
    </row>
    <row r="480" spans="28:28" ht="18.75" x14ac:dyDescent="0.25">
      <c r="AB480" s="237"/>
    </row>
    <row r="481" spans="28:28" ht="18.75" x14ac:dyDescent="0.25">
      <c r="AB481" s="237"/>
    </row>
    <row r="482" spans="28:28" ht="18.75" x14ac:dyDescent="0.25">
      <c r="AB482" s="237"/>
    </row>
    <row r="483" spans="28:28" ht="18.75" x14ac:dyDescent="0.25">
      <c r="AB483" s="237"/>
    </row>
    <row r="484" spans="28:28" ht="18.75" x14ac:dyDescent="0.25">
      <c r="AB484" s="237"/>
    </row>
    <row r="485" spans="28:28" ht="18.75" x14ac:dyDescent="0.25">
      <c r="AB485" s="237"/>
    </row>
    <row r="486" spans="28:28" ht="18.75" x14ac:dyDescent="0.25">
      <c r="AB486" s="237"/>
    </row>
    <row r="487" spans="28:28" ht="18.75" x14ac:dyDescent="0.25">
      <c r="AB487" s="237"/>
    </row>
    <row r="488" spans="28:28" ht="18.75" x14ac:dyDescent="0.25">
      <c r="AB488" s="237"/>
    </row>
    <row r="489" spans="28:28" ht="18.75" x14ac:dyDescent="0.25">
      <c r="AB489" s="237"/>
    </row>
    <row r="490" spans="28:28" ht="18.75" x14ac:dyDescent="0.25">
      <c r="AB490" s="237"/>
    </row>
    <row r="491" spans="28:28" ht="18.75" x14ac:dyDescent="0.25">
      <c r="AB491" s="237"/>
    </row>
    <row r="492" spans="28:28" ht="18.75" x14ac:dyDescent="0.25">
      <c r="AB492" s="237"/>
    </row>
    <row r="493" spans="28:28" ht="18.75" x14ac:dyDescent="0.25">
      <c r="AB493" s="237"/>
    </row>
    <row r="494" spans="28:28" ht="18.75" x14ac:dyDescent="0.25">
      <c r="AB494" s="237"/>
    </row>
    <row r="495" spans="28:28" ht="18.75" x14ac:dyDescent="0.25">
      <c r="AB495" s="237"/>
    </row>
    <row r="496" spans="28:28" ht="18.75" x14ac:dyDescent="0.25">
      <c r="AB496" s="237"/>
    </row>
    <row r="497" spans="28:28" ht="18.75" x14ac:dyDescent="0.25">
      <c r="AB497" s="237"/>
    </row>
    <row r="498" spans="28:28" ht="18.75" x14ac:dyDescent="0.25">
      <c r="AB498" s="237"/>
    </row>
    <row r="499" spans="28:28" ht="18.75" x14ac:dyDescent="0.25">
      <c r="AB499" s="237"/>
    </row>
    <row r="500" spans="28:28" ht="18.75" x14ac:dyDescent="0.25">
      <c r="AB500" s="237"/>
    </row>
    <row r="501" spans="28:28" ht="18.75" x14ac:dyDescent="0.25">
      <c r="AB501" s="237"/>
    </row>
    <row r="502" spans="28:28" ht="18.75" x14ac:dyDescent="0.25">
      <c r="AB502" s="237"/>
    </row>
    <row r="503" spans="28:28" ht="18.75" x14ac:dyDescent="0.25">
      <c r="AB503" s="237"/>
    </row>
    <row r="504" spans="28:28" ht="18.75" x14ac:dyDescent="0.25">
      <c r="AB504" s="237"/>
    </row>
    <row r="505" spans="28:28" ht="18.75" x14ac:dyDescent="0.25">
      <c r="AB505" s="237"/>
    </row>
    <row r="506" spans="28:28" ht="18.75" x14ac:dyDescent="0.25">
      <c r="AB506" s="237"/>
    </row>
    <row r="507" spans="28:28" ht="18.75" x14ac:dyDescent="0.25">
      <c r="AB507" s="237"/>
    </row>
    <row r="508" spans="28:28" ht="18.75" x14ac:dyDescent="0.25">
      <c r="AB508" s="237"/>
    </row>
    <row r="509" spans="28:28" ht="18.75" x14ac:dyDescent="0.25">
      <c r="AB509" s="237"/>
    </row>
    <row r="510" spans="28:28" ht="18.75" x14ac:dyDescent="0.25">
      <c r="AB510" s="237"/>
    </row>
    <row r="511" spans="28:28" ht="18.75" x14ac:dyDescent="0.25">
      <c r="AB511" s="237"/>
    </row>
    <row r="512" spans="28:28" ht="18.75" x14ac:dyDescent="0.25">
      <c r="AB512" s="237"/>
    </row>
    <row r="513" spans="28:28" ht="18.75" x14ac:dyDescent="0.25">
      <c r="AB513" s="237"/>
    </row>
    <row r="514" spans="28:28" ht="18.75" x14ac:dyDescent="0.25">
      <c r="AB514" s="237"/>
    </row>
    <row r="515" spans="28:28" ht="18.75" x14ac:dyDescent="0.25">
      <c r="AB515" s="237"/>
    </row>
    <row r="516" spans="28:28" ht="18.75" x14ac:dyDescent="0.25">
      <c r="AB516" s="237"/>
    </row>
    <row r="517" spans="28:28" ht="18.75" x14ac:dyDescent="0.25">
      <c r="AB517" s="237"/>
    </row>
    <row r="518" spans="28:28" ht="18.75" x14ac:dyDescent="0.25">
      <c r="AB518" s="237"/>
    </row>
    <row r="519" spans="28:28" ht="18.75" x14ac:dyDescent="0.25">
      <c r="AB519" s="237"/>
    </row>
    <row r="520" spans="28:28" ht="18.75" x14ac:dyDescent="0.25">
      <c r="AB520" s="237"/>
    </row>
    <row r="521" spans="28:28" ht="18.75" x14ac:dyDescent="0.25">
      <c r="AB521" s="237"/>
    </row>
    <row r="522" spans="28:28" ht="18.75" x14ac:dyDescent="0.25">
      <c r="AB522" s="237"/>
    </row>
    <row r="523" spans="28:28" ht="18.75" x14ac:dyDescent="0.25">
      <c r="AB523" s="237"/>
    </row>
    <row r="524" spans="28:28" ht="18.75" x14ac:dyDescent="0.25">
      <c r="AB524" s="237"/>
    </row>
    <row r="525" spans="28:28" ht="18.75" x14ac:dyDescent="0.25">
      <c r="AB525" s="237"/>
    </row>
    <row r="526" spans="28:28" ht="18.75" x14ac:dyDescent="0.25">
      <c r="AB526" s="237"/>
    </row>
    <row r="527" spans="28:28" ht="18.75" x14ac:dyDescent="0.25">
      <c r="AB527" s="237"/>
    </row>
    <row r="528" spans="28:28" ht="18.75" x14ac:dyDescent="0.25">
      <c r="AB528" s="237"/>
    </row>
    <row r="529" spans="28:28" ht="18.75" x14ac:dyDescent="0.25">
      <c r="AB529" s="237"/>
    </row>
    <row r="530" spans="28:28" ht="18.75" x14ac:dyDescent="0.25">
      <c r="AB530" s="237"/>
    </row>
    <row r="531" spans="28:28" ht="18.75" x14ac:dyDescent="0.25">
      <c r="AB531" s="237"/>
    </row>
    <row r="532" spans="28:28" ht="18.75" x14ac:dyDescent="0.25">
      <c r="AB532" s="237"/>
    </row>
    <row r="533" spans="28:28" ht="18.75" x14ac:dyDescent="0.25">
      <c r="AB533" s="237"/>
    </row>
    <row r="534" spans="28:28" ht="18.75" x14ac:dyDescent="0.25">
      <c r="AB534" s="237"/>
    </row>
    <row r="535" spans="28:28" ht="18.75" x14ac:dyDescent="0.25">
      <c r="AB535" s="237"/>
    </row>
    <row r="536" spans="28:28" ht="18.75" x14ac:dyDescent="0.25">
      <c r="AB536" s="237"/>
    </row>
    <row r="537" spans="28:28" ht="18.75" x14ac:dyDescent="0.25">
      <c r="AB537" s="237"/>
    </row>
    <row r="538" spans="28:28" ht="18.75" x14ac:dyDescent="0.25">
      <c r="AB538" s="237"/>
    </row>
    <row r="539" spans="28:28" ht="18.75" x14ac:dyDescent="0.25">
      <c r="AB539" s="237"/>
    </row>
    <row r="540" spans="28:28" ht="18.75" x14ac:dyDescent="0.25">
      <c r="AB540" s="237"/>
    </row>
    <row r="541" spans="28:28" ht="18.75" x14ac:dyDescent="0.25">
      <c r="AB541" s="237"/>
    </row>
    <row r="542" spans="28:28" ht="18.75" x14ac:dyDescent="0.25">
      <c r="AB542" s="237"/>
    </row>
    <row r="543" spans="28:28" ht="18.75" x14ac:dyDescent="0.25">
      <c r="AB543" s="237"/>
    </row>
    <row r="544" spans="28:28" ht="18.75" x14ac:dyDescent="0.25">
      <c r="AB544" s="237"/>
    </row>
    <row r="545" spans="28:28" ht="18.75" x14ac:dyDescent="0.25">
      <c r="AB545" s="237"/>
    </row>
    <row r="546" spans="28:28" ht="18.75" x14ac:dyDescent="0.25">
      <c r="AB546" s="237"/>
    </row>
    <row r="547" spans="28:28" ht="18.75" x14ac:dyDescent="0.25">
      <c r="AB547" s="237"/>
    </row>
    <row r="548" spans="28:28" ht="18.75" x14ac:dyDescent="0.25">
      <c r="AB548" s="237"/>
    </row>
    <row r="549" spans="28:28" ht="18.75" x14ac:dyDescent="0.25">
      <c r="AB549" s="237"/>
    </row>
    <row r="550" spans="28:28" ht="18.75" x14ac:dyDescent="0.25">
      <c r="AB550" s="237"/>
    </row>
    <row r="551" spans="28:28" ht="18.75" x14ac:dyDescent="0.25">
      <c r="AB551" s="237"/>
    </row>
    <row r="552" spans="28:28" ht="18.75" x14ac:dyDescent="0.25">
      <c r="AB552" s="237"/>
    </row>
    <row r="553" spans="28:28" ht="18.75" x14ac:dyDescent="0.25">
      <c r="AB553" s="237"/>
    </row>
    <row r="554" spans="28:28" ht="18.75" x14ac:dyDescent="0.25">
      <c r="AB554" s="237"/>
    </row>
    <row r="555" spans="28:28" ht="18.75" x14ac:dyDescent="0.25">
      <c r="AB555" s="237"/>
    </row>
    <row r="556" spans="28:28" ht="18.75" x14ac:dyDescent="0.25">
      <c r="AB556" s="237"/>
    </row>
    <row r="557" spans="28:28" ht="18.75" x14ac:dyDescent="0.25">
      <c r="AB557" s="237"/>
    </row>
    <row r="558" spans="28:28" ht="18.75" x14ac:dyDescent="0.25">
      <c r="AB558" s="237"/>
    </row>
    <row r="559" spans="28:28" ht="18.75" x14ac:dyDescent="0.25">
      <c r="AB559" s="237"/>
    </row>
    <row r="560" spans="28:28" ht="18.75" x14ac:dyDescent="0.25">
      <c r="AB560" s="237"/>
    </row>
    <row r="561" spans="28:28" ht="18.75" x14ac:dyDescent="0.25">
      <c r="AB561" s="237"/>
    </row>
    <row r="562" spans="28:28" ht="18.75" x14ac:dyDescent="0.25">
      <c r="AB562" s="237"/>
    </row>
    <row r="563" spans="28:28" ht="18.75" x14ac:dyDescent="0.25">
      <c r="AB563" s="237"/>
    </row>
    <row r="564" spans="28:28" ht="18.75" x14ac:dyDescent="0.25">
      <c r="AB564" s="237"/>
    </row>
    <row r="565" spans="28:28" ht="18.75" x14ac:dyDescent="0.25">
      <c r="AB565" s="237"/>
    </row>
    <row r="566" spans="28:28" ht="18.75" x14ac:dyDescent="0.25">
      <c r="AB566" s="237"/>
    </row>
    <row r="567" spans="28:28" ht="18.75" x14ac:dyDescent="0.25">
      <c r="AB567" s="237"/>
    </row>
    <row r="568" spans="28:28" ht="18.75" x14ac:dyDescent="0.25">
      <c r="AB568" s="237"/>
    </row>
    <row r="569" spans="28:28" ht="18.75" x14ac:dyDescent="0.25">
      <c r="AB569" s="237"/>
    </row>
    <row r="570" spans="28:28" ht="18.75" x14ac:dyDescent="0.25">
      <c r="AB570" s="237"/>
    </row>
    <row r="571" spans="28:28" ht="18.75" x14ac:dyDescent="0.25">
      <c r="AB571" s="237"/>
    </row>
    <row r="572" spans="28:28" ht="18.75" x14ac:dyDescent="0.25">
      <c r="AB572" s="237"/>
    </row>
    <row r="573" spans="28:28" ht="18.75" x14ac:dyDescent="0.25">
      <c r="AB573" s="237"/>
    </row>
    <row r="574" spans="28:28" ht="18.75" x14ac:dyDescent="0.25">
      <c r="AB574" s="237"/>
    </row>
    <row r="575" spans="28:28" ht="18.75" x14ac:dyDescent="0.25">
      <c r="AB575" s="237"/>
    </row>
    <row r="576" spans="28:28" ht="18.75" x14ac:dyDescent="0.25">
      <c r="AB576" s="237"/>
    </row>
    <row r="577" spans="28:28" ht="18.75" x14ac:dyDescent="0.25">
      <c r="AB577" s="237"/>
    </row>
    <row r="578" spans="28:28" ht="18.75" x14ac:dyDescent="0.25">
      <c r="AB578" s="237"/>
    </row>
    <row r="579" spans="28:28" ht="18.75" x14ac:dyDescent="0.25">
      <c r="AB579" s="237"/>
    </row>
    <row r="580" spans="28:28" ht="18.75" x14ac:dyDescent="0.25">
      <c r="AB580" s="237"/>
    </row>
    <row r="581" spans="28:28" ht="18.75" x14ac:dyDescent="0.25">
      <c r="AB581" s="237"/>
    </row>
    <row r="582" spans="28:28" ht="18.75" x14ac:dyDescent="0.25">
      <c r="AB582" s="237"/>
    </row>
    <row r="583" spans="28:28" ht="18.75" x14ac:dyDescent="0.25">
      <c r="AB583" s="237"/>
    </row>
    <row r="584" spans="28:28" ht="18.75" x14ac:dyDescent="0.25">
      <c r="AB584" s="237"/>
    </row>
    <row r="585" spans="28:28" ht="18.75" x14ac:dyDescent="0.25">
      <c r="AB585" s="237"/>
    </row>
    <row r="586" spans="28:28" ht="18.75" x14ac:dyDescent="0.25">
      <c r="AB586" s="237"/>
    </row>
    <row r="587" spans="28:28" ht="18.75" x14ac:dyDescent="0.25">
      <c r="AB587" s="237"/>
    </row>
    <row r="588" spans="28:28" ht="18.75" x14ac:dyDescent="0.25">
      <c r="AB588" s="237"/>
    </row>
    <row r="589" spans="28:28" ht="18.75" x14ac:dyDescent="0.25">
      <c r="AB589" s="237"/>
    </row>
    <row r="590" spans="28:28" ht="18.75" x14ac:dyDescent="0.25">
      <c r="AB590" s="237"/>
    </row>
    <row r="591" spans="28:28" ht="18.75" x14ac:dyDescent="0.25">
      <c r="AB591" s="237"/>
    </row>
    <row r="592" spans="28:28" ht="18.75" x14ac:dyDescent="0.25">
      <c r="AB592" s="237"/>
    </row>
    <row r="593" spans="28:28" ht="18.75" x14ac:dyDescent="0.25">
      <c r="AB593" s="237"/>
    </row>
    <row r="594" spans="28:28" ht="18.75" x14ac:dyDescent="0.25">
      <c r="AB594" s="237"/>
    </row>
    <row r="595" spans="28:28" ht="18.75" x14ac:dyDescent="0.25">
      <c r="AB595" s="237"/>
    </row>
    <row r="596" spans="28:28" ht="18.75" x14ac:dyDescent="0.25">
      <c r="AB596" s="237"/>
    </row>
    <row r="597" spans="28:28" ht="18.75" x14ac:dyDescent="0.25">
      <c r="AB597" s="237"/>
    </row>
    <row r="598" spans="28:28" ht="18.75" x14ac:dyDescent="0.25">
      <c r="AB598" s="237"/>
    </row>
    <row r="599" spans="28:28" ht="18.75" x14ac:dyDescent="0.25">
      <c r="AB599" s="237"/>
    </row>
    <row r="600" spans="28:28" ht="18.75" x14ac:dyDescent="0.25">
      <c r="AB600" s="237"/>
    </row>
    <row r="601" spans="28:28" ht="18.75" x14ac:dyDescent="0.25">
      <c r="AB601" s="237"/>
    </row>
    <row r="602" spans="28:28" ht="18.75" x14ac:dyDescent="0.25">
      <c r="AB602" s="237"/>
    </row>
    <row r="603" spans="28:28" ht="18.75" x14ac:dyDescent="0.25">
      <c r="AB603" s="237"/>
    </row>
    <row r="604" spans="28:28" ht="18.75" x14ac:dyDescent="0.25">
      <c r="AB604" s="237"/>
    </row>
    <row r="605" spans="28:28" ht="18.75" x14ac:dyDescent="0.25">
      <c r="AB605" s="237"/>
    </row>
    <row r="606" spans="28:28" ht="18.75" x14ac:dyDescent="0.25">
      <c r="AB606" s="237"/>
    </row>
    <row r="607" spans="28:28" ht="18.75" x14ac:dyDescent="0.25">
      <c r="AB607" s="237"/>
    </row>
    <row r="608" spans="28:28" ht="18.75" x14ac:dyDescent="0.25">
      <c r="AB608" s="237"/>
    </row>
    <row r="609" spans="28:28" ht="18.75" x14ac:dyDescent="0.25">
      <c r="AB609" s="237"/>
    </row>
    <row r="610" spans="28:28" ht="18.75" x14ac:dyDescent="0.25">
      <c r="AB610" s="237"/>
    </row>
    <row r="611" spans="28:28" ht="18.75" x14ac:dyDescent="0.25">
      <c r="AB611" s="237"/>
    </row>
    <row r="612" spans="28:28" ht="18.75" x14ac:dyDescent="0.25">
      <c r="AB612" s="237"/>
    </row>
    <row r="613" spans="28:28" ht="18.75" x14ac:dyDescent="0.25">
      <c r="AB613" s="237"/>
    </row>
    <row r="614" spans="28:28" ht="18.75" x14ac:dyDescent="0.25">
      <c r="AB614" s="237"/>
    </row>
    <row r="615" spans="28:28" ht="18.75" x14ac:dyDescent="0.25">
      <c r="AB615" s="237"/>
    </row>
    <row r="616" spans="28:28" ht="18.75" x14ac:dyDescent="0.25">
      <c r="AB616" s="237"/>
    </row>
  </sheetData>
  <mergeCells count="38">
    <mergeCell ref="AE20:AF23"/>
    <mergeCell ref="I1:J1"/>
    <mergeCell ref="G1:H1"/>
    <mergeCell ref="AB1:AC1"/>
    <mergeCell ref="AB11:AD11"/>
    <mergeCell ref="M1:Y1"/>
    <mergeCell ref="AB19:AC19"/>
    <mergeCell ref="A5:B5"/>
    <mergeCell ref="A6:B6"/>
    <mergeCell ref="A7:B7"/>
    <mergeCell ref="A27:B27"/>
    <mergeCell ref="A9:B9"/>
    <mergeCell ref="A10:B10"/>
    <mergeCell ref="A11:B11"/>
    <mergeCell ref="A12:B12"/>
    <mergeCell ref="A13:B13"/>
    <mergeCell ref="A14:B14"/>
    <mergeCell ref="C1:D1"/>
    <mergeCell ref="E1:F1"/>
    <mergeCell ref="A21:B21"/>
    <mergeCell ref="A22:B22"/>
    <mergeCell ref="A23:B23"/>
    <mergeCell ref="A15:B15"/>
    <mergeCell ref="A16:B16"/>
    <mergeCell ref="A17:B17"/>
    <mergeCell ref="A18:B18"/>
    <mergeCell ref="A19:B19"/>
    <mergeCell ref="A20:B20"/>
    <mergeCell ref="A8:B8"/>
    <mergeCell ref="A1:B1"/>
    <mergeCell ref="A2:B2"/>
    <mergeCell ref="A3:B3"/>
    <mergeCell ref="A4:B4"/>
    <mergeCell ref="A28:B28"/>
    <mergeCell ref="A29:B29"/>
    <mergeCell ref="A24:B24"/>
    <mergeCell ref="A25:B25"/>
    <mergeCell ref="A26:B26"/>
  </mergeCells>
  <conditionalFormatting sqref="K8:L29 K3:K7">
    <cfRule type="cellIs" dxfId="13" priority="94" operator="greaterThan">
      <formula>150</formula>
    </cfRule>
  </conditionalFormatting>
  <conditionalFormatting sqref="K1:L1 K8:L30 K66:L1048576 L31:L65 K2:K7">
    <cfRule type="cellIs" dxfId="12" priority="84" operator="greaterThan">
      <formula>150</formula>
    </cfRule>
  </conditionalFormatting>
  <conditionalFormatting sqref="M2:Z2">
    <cfRule type="cellIs" dxfId="11" priority="15" operator="between">
      <formula>15</formula>
      <formula>96</formula>
    </cfRule>
  </conditionalFormatting>
  <conditionalFormatting sqref="M3:X29">
    <cfRule type="cellIs" dxfId="10" priority="5" operator="greaterThan">
      <formula>96</formula>
    </cfRule>
    <cfRule type="cellIs" dxfId="9" priority="4" operator="lessThan">
      <formula>15</formula>
    </cfRule>
    <cfRule type="cellIs" dxfId="8" priority="3" operator="between">
      <formula>15</formula>
      <formula>96</formula>
    </cfRule>
    <cfRule type="expression" dxfId="7" priority="1">
      <formula>ISNA(M3)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Community</vt:lpstr>
      <vt:lpstr>Global</vt:lpstr>
      <vt:lpstr>Enterprise</vt:lpstr>
      <vt:lpstr>Project</vt:lpstr>
      <vt:lpstr>Student Summary</vt:lpstr>
      <vt:lpstr>IP Target Tracker</vt:lpstr>
      <vt:lpstr>Community_Challenge</vt:lpstr>
      <vt:lpstr>Name</vt:lpstr>
    </vt:vector>
  </TitlesOfParts>
  <Company>EDU-SCCM1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Kent</dc:creator>
  <cp:lastModifiedBy>ict</cp:lastModifiedBy>
  <dcterms:created xsi:type="dcterms:W3CDTF">2015-06-12T14:38:45Z</dcterms:created>
  <dcterms:modified xsi:type="dcterms:W3CDTF">2017-06-21T17:08:22Z</dcterms:modified>
</cp:coreProperties>
</file>